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808"/>
  </bookViews>
  <sheets>
    <sheet name="SAŽETAK" sheetId="1" r:id="rId1"/>
    <sheet name=" Račun prihoda i rashoda" sheetId="3" r:id="rId2"/>
    <sheet name="Sheet2" sheetId="13" state="hidden" r:id="rId3"/>
    <sheet name="Rashodi i prihodi prema izvoru" sheetId="8" r:id="rId4"/>
    <sheet name="Rashodi prema funkcijskoj k " sheetId="11" r:id="rId5"/>
    <sheet name="Račun financiranja " sheetId="9" r:id="rId6"/>
    <sheet name="Račun fin prema izvorima f" sheetId="10" r:id="rId7"/>
    <sheet name="Sheet3" sheetId="14" state="hidden" r:id="rId8"/>
    <sheet name="Programska klasifikacija" sheetId="7" r:id="rId9"/>
    <sheet name="Sheet1" sheetId="12" state="hidden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6" i="7" l="1"/>
  <c r="E175" i="7"/>
  <c r="E320" i="7"/>
  <c r="E263" i="7"/>
  <c r="E264" i="7"/>
  <c r="E137" i="7"/>
  <c r="E136" i="7"/>
  <c r="E47" i="7"/>
  <c r="L47" i="3"/>
  <c r="L48" i="3"/>
  <c r="K47" i="3"/>
  <c r="K48" i="3"/>
  <c r="L46" i="3"/>
  <c r="K46" i="3"/>
  <c r="J49" i="3"/>
  <c r="H49" i="3"/>
  <c r="E16" i="7" l="1"/>
  <c r="G7" i="11" l="1"/>
  <c r="G8" i="11"/>
  <c r="G6" i="11"/>
  <c r="F7" i="11"/>
  <c r="F8" i="11"/>
  <c r="F6" i="11"/>
  <c r="K10" i="1"/>
  <c r="K11" i="1"/>
  <c r="K12" i="1"/>
  <c r="K13" i="1"/>
  <c r="K14" i="1"/>
  <c r="J10" i="1"/>
  <c r="J11" i="1"/>
  <c r="J12" i="1"/>
  <c r="J13" i="1"/>
  <c r="J14" i="1"/>
  <c r="H15" i="1"/>
  <c r="H12" i="1"/>
  <c r="I12" i="1"/>
  <c r="I15" i="1" s="1"/>
  <c r="I9" i="1"/>
  <c r="K9" i="1" s="1"/>
  <c r="G15" i="1"/>
  <c r="G9" i="1"/>
  <c r="G12" i="1"/>
  <c r="K20" i="1"/>
  <c r="J20" i="1"/>
  <c r="J9" i="1" l="1"/>
  <c r="D6" i="7"/>
  <c r="C6" i="7"/>
  <c r="E9" i="7"/>
  <c r="E10" i="7"/>
  <c r="E11" i="7"/>
  <c r="E12" i="7"/>
  <c r="E8" i="7"/>
  <c r="D16" i="7"/>
  <c r="C16" i="7"/>
  <c r="E18" i="7"/>
  <c r="E121" i="7"/>
  <c r="D148" i="7"/>
  <c r="E314" i="7"/>
  <c r="D304" i="7"/>
  <c r="D303" i="7" s="1"/>
  <c r="D299" i="7" s="1"/>
  <c r="D296" i="7"/>
  <c r="D290" i="7"/>
  <c r="D279" i="7"/>
  <c r="D226" i="7"/>
  <c r="D273" i="7"/>
  <c r="D269" i="7"/>
  <c r="D220" i="7"/>
  <c r="D254" i="7"/>
  <c r="D253" i="7" s="1"/>
  <c r="D236" i="7"/>
  <c r="D230" i="7"/>
  <c r="C299" i="7"/>
  <c r="C264" i="7"/>
  <c r="E321" i="7"/>
  <c r="C253" i="7"/>
  <c r="E6" i="7" l="1"/>
  <c r="D268" i="7"/>
  <c r="D264" i="7" s="1"/>
  <c r="D263" i="7" s="1"/>
  <c r="D225" i="7"/>
  <c r="E225" i="7" s="1"/>
  <c r="E209" i="7"/>
  <c r="D183" i="7"/>
  <c r="E183" i="7" s="1"/>
  <c r="C176" i="7"/>
  <c r="C175" i="7" s="1"/>
  <c r="D138" i="7"/>
  <c r="D153" i="7"/>
  <c r="E171" i="7"/>
  <c r="E166" i="7"/>
  <c r="E133" i="7"/>
  <c r="E118" i="7"/>
  <c r="E114" i="7"/>
  <c r="E110" i="7"/>
  <c r="D124" i="7"/>
  <c r="E124" i="7" s="1"/>
  <c r="D108" i="7"/>
  <c r="C108" i="7"/>
  <c r="D80" i="7"/>
  <c r="E102" i="7"/>
  <c r="D100" i="7"/>
  <c r="D90" i="7"/>
  <c r="D88" i="7"/>
  <c r="D87" i="7" s="1"/>
  <c r="C79" i="7"/>
  <c r="C78" i="7" s="1"/>
  <c r="E74" i="7"/>
  <c r="D69" i="7"/>
  <c r="D60" i="7"/>
  <c r="D55" i="7"/>
  <c r="D51" i="7"/>
  <c r="E51" i="7" s="1"/>
  <c r="C50" i="7"/>
  <c r="C49" i="7" s="1"/>
  <c r="C219" i="7"/>
  <c r="C218" i="7" s="1"/>
  <c r="D35" i="7"/>
  <c r="C21" i="7"/>
  <c r="D176" i="7" l="1"/>
  <c r="D175" i="7" s="1"/>
  <c r="E177" i="7"/>
  <c r="D144" i="7"/>
  <c r="D137" i="7" s="1"/>
  <c r="D136" i="7" s="1"/>
  <c r="C137" i="7"/>
  <c r="C136" i="7" s="1"/>
  <c r="E138" i="7"/>
  <c r="E87" i="7"/>
  <c r="D79" i="7"/>
  <c r="D78" i="7" s="1"/>
  <c r="D50" i="7"/>
  <c r="E220" i="7"/>
  <c r="E310" i="7"/>
  <c r="E295" i="7"/>
  <c r="E265" i="7"/>
  <c r="E258" i="7"/>
  <c r="E254" i="7"/>
  <c r="E250" i="7"/>
  <c r="D34" i="7"/>
  <c r="C34" i="7"/>
  <c r="J31" i="7"/>
  <c r="D27" i="7"/>
  <c r="D22" i="7" s="1"/>
  <c r="I22" i="7"/>
  <c r="H22" i="7"/>
  <c r="E144" i="7" l="1"/>
  <c r="E79" i="7"/>
  <c r="E78" i="7"/>
  <c r="E50" i="7"/>
  <c r="D49" i="7"/>
  <c r="D219" i="7"/>
  <c r="D218" i="7" s="1"/>
  <c r="C263" i="7"/>
  <c r="E268" i="7"/>
  <c r="E303" i="7"/>
  <c r="J220" i="7"/>
  <c r="E34" i="7"/>
  <c r="E35" i="7"/>
  <c r="C19" i="7"/>
  <c r="E29" i="7"/>
  <c r="D20" i="7"/>
  <c r="E20" i="7" s="1"/>
  <c r="E219" i="7" l="1"/>
  <c r="E218" i="7"/>
  <c r="E22" i="7"/>
  <c r="J22" i="7" s="1"/>
  <c r="D21" i="7"/>
  <c r="D19" i="7" s="1"/>
  <c r="E21" i="7" l="1"/>
  <c r="E19" i="7"/>
  <c r="H140" i="3" l="1"/>
  <c r="K132" i="3"/>
  <c r="K129" i="3"/>
  <c r="K130" i="3"/>
  <c r="K109" i="3"/>
  <c r="K108" i="3"/>
  <c r="K99" i="3"/>
  <c r="K100" i="3"/>
  <c r="K101" i="3"/>
  <c r="K102" i="3"/>
  <c r="K77" i="3"/>
  <c r="K78" i="3"/>
  <c r="K80" i="3"/>
  <c r="K81" i="3"/>
  <c r="K82" i="3"/>
  <c r="K83" i="3"/>
  <c r="K84" i="3"/>
  <c r="K86" i="3"/>
  <c r="K87" i="3"/>
  <c r="K88" i="3"/>
  <c r="K89" i="3"/>
  <c r="K90" i="3"/>
  <c r="K91" i="3"/>
  <c r="K92" i="3"/>
  <c r="K93" i="3"/>
  <c r="K94" i="3"/>
  <c r="K95" i="3"/>
  <c r="K96" i="3"/>
  <c r="K76" i="3"/>
  <c r="K67" i="3"/>
  <c r="K68" i="3"/>
  <c r="K69" i="3"/>
  <c r="K70" i="3"/>
  <c r="K71" i="3"/>
  <c r="K72" i="3"/>
  <c r="K113" i="3"/>
  <c r="K106" i="3"/>
  <c r="K104" i="3"/>
  <c r="K43" i="3"/>
  <c r="K40" i="3"/>
  <c r="K38" i="3"/>
  <c r="K36" i="3"/>
  <c r="K32" i="3"/>
  <c r="K16" i="3"/>
  <c r="L22" i="3"/>
  <c r="G46" i="8"/>
  <c r="H46" i="8"/>
  <c r="H45" i="8"/>
  <c r="G45" i="8"/>
  <c r="G40" i="8"/>
  <c r="H40" i="8"/>
  <c r="G41" i="8"/>
  <c r="H41" i="8"/>
  <c r="G42" i="8"/>
  <c r="H42" i="8"/>
  <c r="G43" i="8"/>
  <c r="H43" i="8"/>
  <c r="G33" i="8"/>
  <c r="H33" i="8"/>
  <c r="G29" i="8"/>
  <c r="H29" i="8"/>
  <c r="G30" i="8"/>
  <c r="H30" i="8"/>
  <c r="G24" i="8"/>
  <c r="H24" i="8"/>
  <c r="H39" i="8"/>
  <c r="G39" i="8"/>
  <c r="H37" i="8"/>
  <c r="G37" i="8"/>
  <c r="H35" i="8"/>
  <c r="G35" i="8"/>
  <c r="H32" i="8"/>
  <c r="G32" i="8"/>
  <c r="H28" i="8"/>
  <c r="G28" i="8"/>
  <c r="H23" i="8"/>
  <c r="G23" i="8"/>
  <c r="G18" i="8"/>
  <c r="H18" i="8"/>
  <c r="G19" i="8"/>
  <c r="H19" i="8"/>
  <c r="G20" i="8"/>
  <c r="H20" i="8"/>
  <c r="G21" i="8"/>
  <c r="H21" i="8"/>
  <c r="H17" i="8"/>
  <c r="G17" i="8"/>
  <c r="H15" i="8"/>
  <c r="G15" i="8"/>
  <c r="H13" i="8"/>
  <c r="G13" i="8"/>
  <c r="G11" i="8"/>
  <c r="H11" i="8"/>
  <c r="H10" i="8"/>
  <c r="G10" i="8"/>
  <c r="H7" i="8"/>
  <c r="H8" i="8"/>
  <c r="G7" i="8"/>
  <c r="G8" i="8"/>
  <c r="G6" i="8"/>
  <c r="F39" i="8"/>
  <c r="E39" i="8"/>
  <c r="F35" i="8"/>
  <c r="E35" i="8"/>
  <c r="F17" i="8"/>
  <c r="F6" i="8" s="1"/>
  <c r="E17" i="8"/>
  <c r="E6" i="8" s="1"/>
  <c r="H6" i="8" s="1"/>
  <c r="C6" i="8"/>
  <c r="C17" i="8"/>
  <c r="C39" i="8"/>
  <c r="C35" i="8"/>
  <c r="C28" i="8" s="1"/>
  <c r="E28" i="8" l="1"/>
  <c r="F28" i="8"/>
  <c r="J124" i="3"/>
  <c r="J123" i="3" s="1"/>
  <c r="J116" i="3" s="1"/>
  <c r="J110" i="3"/>
  <c r="K110" i="3" s="1"/>
  <c r="J107" i="3"/>
  <c r="L132" i="3" l="1"/>
  <c r="G124" i="3"/>
  <c r="G123" i="3" s="1"/>
  <c r="L123" i="3"/>
  <c r="L117" i="3"/>
  <c r="I116" i="3"/>
  <c r="L110" i="3"/>
  <c r="L106" i="3"/>
  <c r="J98" i="3"/>
  <c r="K98" i="3" s="1"/>
  <c r="G98" i="3"/>
  <c r="J85" i="3"/>
  <c r="G85" i="3"/>
  <c r="J79" i="3"/>
  <c r="G79" i="3"/>
  <c r="J75" i="3"/>
  <c r="G75" i="3"/>
  <c r="L66" i="3"/>
  <c r="J66" i="3"/>
  <c r="G66" i="3"/>
  <c r="I65" i="3"/>
  <c r="I64" i="3" s="1"/>
  <c r="L43" i="3"/>
  <c r="L40" i="3"/>
  <c r="L38" i="3"/>
  <c r="L36" i="3"/>
  <c r="L34" i="3"/>
  <c r="J33" i="3"/>
  <c r="G33" i="3"/>
  <c r="L32" i="3"/>
  <c r="L28" i="3"/>
  <c r="J26" i="3"/>
  <c r="K26" i="3" s="1"/>
  <c r="I26" i="3"/>
  <c r="J15" i="3"/>
  <c r="K15" i="3" s="1"/>
  <c r="I15" i="3"/>
  <c r="G15" i="3"/>
  <c r="G12" i="3" s="1"/>
  <c r="G11" i="3" s="1"/>
  <c r="G10" i="3" s="1"/>
  <c r="G49" i="3" s="1"/>
  <c r="J12" i="3"/>
  <c r="I12" i="3"/>
  <c r="I11" i="3" s="1"/>
  <c r="I10" i="3" s="1"/>
  <c r="I49" i="3" s="1"/>
  <c r="G116" i="3" l="1"/>
  <c r="K116" i="3" s="1"/>
  <c r="K123" i="3"/>
  <c r="L26" i="3"/>
  <c r="K66" i="3"/>
  <c r="K75" i="3"/>
  <c r="J74" i="3"/>
  <c r="K85" i="3"/>
  <c r="K79" i="3"/>
  <c r="J11" i="3"/>
  <c r="K11" i="3" s="1"/>
  <c r="K12" i="3"/>
  <c r="G74" i="3"/>
  <c r="L11" i="3"/>
  <c r="J10" i="3"/>
  <c r="L12" i="3"/>
  <c r="J65" i="3" l="1"/>
  <c r="L74" i="3"/>
  <c r="K74" i="3"/>
  <c r="G65" i="3"/>
  <c r="L65" i="3" l="1"/>
  <c r="J64" i="3"/>
  <c r="G64" i="3"/>
  <c r="G140" i="3" s="1"/>
  <c r="K65" i="3"/>
</calcChain>
</file>

<file path=xl/sharedStrings.xml><?xml version="1.0" encoding="utf-8"?>
<sst xmlns="http://schemas.openxmlformats.org/spreadsheetml/2006/main" count="625" uniqueCount="281">
  <si>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</si>
  <si>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</si>
  <si>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</si>
  <si>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</si>
  <si>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</si>
  <si>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</si>
  <si>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</si>
  <si>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</si>
  <si>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</si>
  <si>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</si>
  <si>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</si>
  <si>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</si>
  <si>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</si>
  <si>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</si>
  <si>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</si>
  <si>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</si>
  <si>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</si>
  <si>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</si>
  <si>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</si>
  <si>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</si>
  <si>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</si>
  <si>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</si>
  <si>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</si>
  <si>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</si>
  <si>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</si>
  <si>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</si>
  <si>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</si>
  <si>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</si>
  <si>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</si>
  <si>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</si>
  <si>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</si>
  <si>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</si>
  <si>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</si>
  <si>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</si>
  <si>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</si>
  <si>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</si>
  <si>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</si>
  <si>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</si>
  <si>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</si>
  <si>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</si>
  <si>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</si>
  <si>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</si>
  <si>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</si>
  <si>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</si>
  <si>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</si>
  <si>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</si>
  <si>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</si>
  <si>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</si>
  <si>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</si>
  <si>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</si>
  <si>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</si>
  <si>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</si>
  <si>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</si>
  <si>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</si>
  <si>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</si>
  <si>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</si>
  <si>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</si>
  <si>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</si>
  <si>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</si>
  <si>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</si>
  <si>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</si>
  <si>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</si>
  <si>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</si>
  <si>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</si>
  <si>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</si>
  <si>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</si>
  <si>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</si>
  <si>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</si>
  <si>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FINANCIRANJA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</si>
  <si>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</si>
  <si>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</si>
  <si>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</si>
  <si>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</si>
  <si>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</si>
  <si>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</si>
  <si>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</si>
  <si>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</si>
  <si>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</si>
  <si>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</si>
  <si>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</si>
  <si>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RAČUN PRIHODA I RASHODA </t>
  </si>
  <si>
    <t>UKUPNO PRIHODI</t>
  </si>
  <si>
    <t>Pomoći od inozemnih vlada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</si>
  <si>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</si>
  <si>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</si>
  <si>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</si>
  <si>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</si>
  <si>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</si>
  <si>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</si>
  <si>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od financijske imovine</t>
  </si>
  <si>
    <t>Kamate na oročena srdstva i depozite po viđenju</t>
  </si>
  <si>
    <t>Donacije od pravnih i fizičkih osoba izvan općeg proračuna</t>
  </si>
  <si>
    <t>Kapitalne donacije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</si>
  <si>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</si>
  <si>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</si>
  <si>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</si>
  <si>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nefinacijske imovine</t>
  </si>
  <si>
    <t>Ostali prihodi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</si>
  <si>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</si>
  <si>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</si>
  <si>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</si>
  <si>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</si>
  <si>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</si>
  <si>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</si>
  <si>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</si>
  <si>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</si>
  <si>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</si>
  <si>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</si>
  <si>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</si>
  <si>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</si>
  <si>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</si>
  <si>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</si>
  <si>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</si>
  <si>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</si>
  <si>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</si>
  <si>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</si>
  <si>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</si>
  <si>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</si>
  <si>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</si>
  <si>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</si>
  <si>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 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</si>
  <si>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</si>
  <si>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</si>
  <si>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</si>
  <si>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</si>
  <si>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</si>
  <si>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</si>
  <si>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Financijski rashodi</t>
  </si>
  <si>
    <t>Ostali financijski rashodi</t>
  </si>
  <si>
    <t>Bankarske usluge i usluge platnog prometa</t>
  </si>
  <si>
    <t>Ostali rashodi</t>
  </si>
  <si>
    <t>Tekuće donacije</t>
  </si>
  <si>
    <t>Tekuće donacije iz EU sredstava</t>
  </si>
  <si>
    <t>Nematerijalna imovina</t>
  </si>
  <si>
    <t>Licence</t>
  </si>
  <si>
    <t>Rashodi za nabavu proizvedene dugot. Imovine</t>
  </si>
  <si>
    <t>Postrojenja i oprema</t>
  </si>
  <si>
    <t>Uredska oprema i namještaj</t>
  </si>
  <si>
    <t>Oprema za održavanje i zaštitu</t>
  </si>
  <si>
    <t>Instrumenti,uređaji i strojevi</t>
  </si>
  <si>
    <t>Knjige, umjetnička djela i ostalo</t>
  </si>
  <si>
    <t>Knjige</t>
  </si>
  <si>
    <t>Rashodi za dodatna ulaganja na građ. objektima</t>
  </si>
  <si>
    <t>Dodatna ulaganja na građ. Objektima</t>
  </si>
  <si>
    <t>Zatezne kamate</t>
  </si>
  <si>
    <t>Tekuće donacije u naravi</t>
  </si>
  <si>
    <t>Uređaji, strojevi i oprema za ostale namjene</t>
  </si>
  <si>
    <t>OSTVARENJE/IZVRŠENJE  2022</t>
  </si>
  <si>
    <t>TEKUĆI PLAN 2023-REBALANS II</t>
  </si>
  <si>
    <t>OSTVARENJE/IZVRŠENJE  2023</t>
  </si>
  <si>
    <t>OSTVARENJE/IZVRŠENJE 2022</t>
  </si>
  <si>
    <t>OSTVARENJE/IZVRŠENJE 
2023</t>
  </si>
  <si>
    <t>32 Vlastiti prihodi-proračunski korisnici</t>
  </si>
  <si>
    <t>4 Prihodi za posebne namjene</t>
  </si>
  <si>
    <t>43 Prihodi za posebne namjene -proračunski korisnici</t>
  </si>
  <si>
    <t>5 Pomoći</t>
  </si>
  <si>
    <t>58 Ostale pomoći PK</t>
  </si>
  <si>
    <t>56 Fondovi EU</t>
  </si>
  <si>
    <t>52 Ostale pomoći PK</t>
  </si>
  <si>
    <t>7 Prihodi od prodaje nefinancijske imovine</t>
  </si>
  <si>
    <t>72 Prihodi od prodaje nefinancijske imovine -PK</t>
  </si>
  <si>
    <t>44 Decentralizirana sredstva</t>
  </si>
  <si>
    <t>59 Pomoći/Fondovi EU PK</t>
  </si>
  <si>
    <t>Rezultat poslovanja</t>
  </si>
  <si>
    <t>Višak /manjak prihoda</t>
  </si>
  <si>
    <t>Višak prihoda</t>
  </si>
  <si>
    <t>UKUPNO PRIHODI+VIŠAK ZA POKRIĆE RASHODA</t>
  </si>
  <si>
    <t xml:space="preserve">Rezultat poslovanja </t>
  </si>
  <si>
    <t>Višak/manjak prihoda</t>
  </si>
  <si>
    <t>Manjak prihoda</t>
  </si>
  <si>
    <t>UKUPNO RASHODI+POKRIVENI MANJAK</t>
  </si>
  <si>
    <t>VIŠAK PRIHODA KORIŠTEN ZA POKRIĆE RASHODA</t>
  </si>
  <si>
    <t>9 Rezultat</t>
  </si>
  <si>
    <t>93 Vlastiti prihodi-višak/manjak</t>
  </si>
  <si>
    <t>95 Pomoći-višak/manjak</t>
  </si>
  <si>
    <t>4=3/2*100</t>
  </si>
  <si>
    <t>7.2.1 - Prihodi od prodaje ili zamjene nefin. Imovine</t>
  </si>
  <si>
    <t>RASHODI</t>
  </si>
  <si>
    <t>1.1.1  Opći prihodi i primici</t>
  </si>
  <si>
    <t>Plaće</t>
  </si>
  <si>
    <t xml:space="preserve">Ostali rashodi za zaposlene </t>
  </si>
  <si>
    <t>3211</t>
  </si>
  <si>
    <t>3212</t>
  </si>
  <si>
    <t>5.6.1  Fondovi EU</t>
  </si>
  <si>
    <t>A120814</t>
  </si>
  <si>
    <t>3.2.1  Vlastiti prihodi</t>
  </si>
  <si>
    <t>3221</t>
  </si>
  <si>
    <t>Namirinice</t>
  </si>
  <si>
    <t>3223</t>
  </si>
  <si>
    <t>3224</t>
  </si>
  <si>
    <t>Ostale usluge promidžbe i informiranja</t>
  </si>
  <si>
    <t>Zakupnine i najamnine za građ. Objekte</t>
  </si>
  <si>
    <t>Rashodi za nabavu proizvedene dugotrajne imovine</t>
  </si>
  <si>
    <t>Knjige, umjetnička djela i ostale izlož.vrijednosti</t>
  </si>
  <si>
    <t>Rashodi za dodatna ulaganja na nefina. imovini</t>
  </si>
  <si>
    <t>Dodatna ulaganja u građ. Objekte</t>
  </si>
  <si>
    <t>3.2.2  Vlastiti prihodi - prenesena sredstva</t>
  </si>
  <si>
    <t>3121</t>
  </si>
  <si>
    <t>Namirnice</t>
  </si>
  <si>
    <t>Sitan inventar</t>
  </si>
  <si>
    <t>3231</t>
  </si>
  <si>
    <t>3232</t>
  </si>
  <si>
    <t>Usluge promidđbe i reklamiranja</t>
  </si>
  <si>
    <t>3234</t>
  </si>
  <si>
    <t>Zakupnine i najamnine za opremu</t>
  </si>
  <si>
    <t>3238</t>
  </si>
  <si>
    <t>3239</t>
  </si>
  <si>
    <t xml:space="preserve">Naknade troškova osobama izvan radnog odnosa </t>
  </si>
  <si>
    <t>Naknade troškova službenog puta</t>
  </si>
  <si>
    <t>3291</t>
  </si>
  <si>
    <t>Naknade za rad predstavničkih i izvršnih tijela, povjerenstava i slično</t>
  </si>
  <si>
    <t>3293</t>
  </si>
  <si>
    <t>3299</t>
  </si>
  <si>
    <t>3431</t>
  </si>
  <si>
    <t>Rashodi za nabavu neproizvedene dugot. Imovine</t>
  </si>
  <si>
    <t>Instrumenti,  uređaji i strojevi</t>
  </si>
  <si>
    <t>Uređaji,strojevi i oprema za ostale namjene</t>
  </si>
  <si>
    <t>Knjige, umjet.djela i ostale izlož.vrijednosti</t>
  </si>
  <si>
    <t>A120704</t>
  </si>
  <si>
    <t>5.8.1 Ostale pomoći proračunski korisnici</t>
  </si>
  <si>
    <t>Laboratorijske usluge</t>
  </si>
  <si>
    <t>Finanacijski rashodi</t>
  </si>
  <si>
    <t>Ostale zatezne kamate</t>
  </si>
  <si>
    <t>A120820</t>
  </si>
  <si>
    <t>A120812</t>
  </si>
  <si>
    <t>4.4.1  Decentralizirana sredstva</t>
  </si>
  <si>
    <t>Naknade za prijevoz na posao i s posla</t>
  </si>
  <si>
    <t>Stručnoi usavršavanje zaposlenika</t>
  </si>
  <si>
    <t>Materijal i dijelovi za invest. održavanje</t>
  </si>
  <si>
    <t>Usluge promidžbe i nformiranja</t>
  </si>
  <si>
    <t>Zakupnine i najmanine</t>
  </si>
  <si>
    <t>Zdravstvene i vetrinarske usluge</t>
  </si>
  <si>
    <t>A120803</t>
  </si>
  <si>
    <t>1.1.1.   Natjecanje iz znanja učenika</t>
  </si>
  <si>
    <t>Zakupnine i najamnine</t>
  </si>
  <si>
    <t>A120708</t>
  </si>
  <si>
    <t>Materijal i rashodi</t>
  </si>
  <si>
    <t>Rashodi za mateirjal i energiju</t>
  </si>
  <si>
    <t>A120804</t>
  </si>
  <si>
    <t>5.9.2    Fondovi EU- prenesena sredstva</t>
  </si>
  <si>
    <t>Ostali nespomenuti financijski rashodi</t>
  </si>
  <si>
    <t>IZVORNI PLAN/REBALANS II-2023</t>
  </si>
  <si>
    <t>7=5/3*100</t>
  </si>
  <si>
    <t>P1206</t>
  </si>
  <si>
    <t>'Zajedno možemo sve''</t>
  </si>
  <si>
    <t>P1208</t>
  </si>
  <si>
    <t>Dodatne djelatnosti srednjih škola</t>
  </si>
  <si>
    <t>P1207</t>
  </si>
  <si>
    <t>1.1.1     Opći prihodi i primici</t>
  </si>
  <si>
    <t xml:space="preserve">     Školska shema voća i mlijeka</t>
  </si>
  <si>
    <t>5.2.1  Ostale pomoći</t>
  </si>
  <si>
    <t xml:space="preserve">  Financiranje školskih projekata</t>
  </si>
  <si>
    <t>1.1.1 Oći prihodi i primici</t>
  </si>
  <si>
    <t>EU PROJEKTI UO ZA OBRAZOVANJE, KULTURU I SPORT</t>
  </si>
  <si>
    <t>ZAKONSKI STANDARD USTANOVA U OBRAZOVANJU</t>
  </si>
  <si>
    <t>PROGRAM USTANOVA  U OBRAZOVANJU IZNAD STANDARDA</t>
  </si>
  <si>
    <t>5.9.1 Pomoći/Fondovi EU proračunski korisnici</t>
  </si>
  <si>
    <t>Računala i računalna oprema</t>
  </si>
  <si>
    <t>5.8.1  Ostale pomoći proračunski korisnici</t>
  </si>
  <si>
    <t xml:space="preserve">T120602 </t>
  </si>
  <si>
    <t>Bankarske usluge</t>
  </si>
  <si>
    <t>Tuzemne članarine</t>
  </si>
  <si>
    <t>EKONOMSKA I TRGOVAČKA ŠKOLA</t>
  </si>
  <si>
    <t>1</t>
  </si>
  <si>
    <t>Opći prihodi i primici</t>
  </si>
  <si>
    <t>3</t>
  </si>
  <si>
    <t>Vlastiti prihodi</t>
  </si>
  <si>
    <t>4</t>
  </si>
  <si>
    <t>Prihodi za posebne namjene</t>
  </si>
  <si>
    <t>5</t>
  </si>
  <si>
    <t>Pomoći</t>
  </si>
  <si>
    <t>7</t>
  </si>
  <si>
    <t>Prihodi od nefinancijske imovine</t>
  </si>
  <si>
    <t>9</t>
  </si>
  <si>
    <t>Rezultat</t>
  </si>
  <si>
    <t>IZVORI FINANCIRANJA UKUPNO</t>
  </si>
  <si>
    <t>09  Obrazovanje</t>
  </si>
  <si>
    <t>092 Srednjoškolsko obrazovanje</t>
  </si>
  <si>
    <t>II. POSEBNI DIO</t>
  </si>
  <si>
    <t>IZVJEŠTAJ PO PROGRAMSKOJ KLASIFIKACIJI</t>
  </si>
  <si>
    <t>IZVORNI PLAN 2023-REBALANS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</si>
</sst>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rgb="FF002060"/>
      <name val="Calibri"/>
      <family val="2"/>
      <charset val="238"/>
    </font>
    <font>
      <sz val="12"/>
      <color rgb="FF002060"/>
      <name val="Calibri"/>
      <family val="2"/>
      <charset val="238"/>
    </font>
    <font>
      <i/>
      <sz val="12"/>
      <color rgb="FF002060"/>
      <name val="Calibri"/>
      <family val="2"/>
      <charset val="238"/>
    </font>
    <font>
      <b/>
      <i/>
      <sz val="12"/>
      <color rgb="FF002060"/>
      <name val="Calibri"/>
      <family val="2"/>
      <charset val="238"/>
    </font>
    <font>
      <b/>
      <sz val="8"/>
      <color rgb="FF002060"/>
      <name val="Calibri"/>
      <family val="2"/>
      <charset val="238"/>
    </font>
    <font>
      <b/>
      <i/>
      <sz val="8"/>
      <color rgb="FF002060"/>
      <name val="Calibri"/>
      <family val="2"/>
      <charset val="238"/>
    </font>
    <font>
      <b/>
      <sz val="11"/>
      <name val="Arial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4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3" fontId="0" fillId="0" borderId="3" xfId="0" applyNumberFormat="1" applyBorder="1"/>
    <xf numFmtId="3" fontId="6" fillId="2" borderId="3" xfId="0" applyNumberFormat="1" applyFont="1" applyFill="1" applyBorder="1" applyAlignment="1" applyProtection="1">
      <alignment horizontal="right" wrapText="1"/>
    </xf>
    <xf numFmtId="3" fontId="1" fillId="0" borderId="3" xfId="0" applyNumberFormat="1" applyFont="1" applyBorder="1"/>
    <xf numFmtId="0" fontId="1" fillId="0" borderId="0" xfId="0" applyFont="1"/>
    <xf numFmtId="1" fontId="0" fillId="0" borderId="3" xfId="0" applyNumberFormat="1" applyBorder="1"/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9" fillId="4" borderId="3" xfId="0" quotePrefix="1" applyFont="1" applyFill="1" applyBorder="1" applyAlignment="1">
      <alignment horizontal="left" vertical="center"/>
    </xf>
    <xf numFmtId="0" fontId="9" fillId="4" borderId="3" xfId="0" quotePrefix="1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right"/>
    </xf>
    <xf numFmtId="0" fontId="0" fillId="4" borderId="3" xfId="0" applyFill="1" applyBorder="1"/>
    <xf numFmtId="1" fontId="1" fillId="4" borderId="3" xfId="0" applyNumberFormat="1" applyFont="1" applyFill="1" applyBorder="1"/>
    <xf numFmtId="0" fontId="9" fillId="4" borderId="3" xfId="0" applyNumberFormat="1" applyFont="1" applyFill="1" applyBorder="1" applyAlignment="1" applyProtection="1">
      <alignment horizontal="left" vertical="center" wrapText="1"/>
    </xf>
    <xf numFmtId="3" fontId="3" fillId="4" borderId="3" xfId="0" applyNumberFormat="1" applyFont="1" applyFill="1" applyBorder="1" applyAlignment="1" applyProtection="1">
      <alignment horizontal="right" wrapText="1"/>
    </xf>
    <xf numFmtId="0" fontId="11" fillId="2" borderId="3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3" fontId="19" fillId="0" borderId="0" xfId="0" applyNumberFormat="1" applyFont="1"/>
    <xf numFmtId="0" fontId="0" fillId="0" borderId="0" xfId="0" applyFont="1" applyAlignment="1"/>
    <xf numFmtId="3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/>
    <xf numFmtId="3" fontId="18" fillId="5" borderId="6" xfId="0" applyNumberFormat="1" applyFont="1" applyFill="1" applyBorder="1" applyAlignment="1">
      <alignment horizontal="center" vertical="center" wrapText="1"/>
    </xf>
    <xf numFmtId="0" fontId="9" fillId="0" borderId="8" xfId="0" applyFont="1" applyBorder="1"/>
    <xf numFmtId="3" fontId="22" fillId="5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/>
    <xf numFmtId="0" fontId="22" fillId="5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3" fontId="21" fillId="5" borderId="6" xfId="0" applyNumberFormat="1" applyFont="1" applyFill="1" applyBorder="1" applyAlignment="1">
      <alignment horizontal="right" vertical="center" wrapText="1"/>
    </xf>
    <xf numFmtId="0" fontId="22" fillId="5" borderId="10" xfId="0" applyFont="1" applyFill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/>
    </xf>
    <xf numFmtId="49" fontId="19" fillId="5" borderId="10" xfId="0" applyNumberFormat="1" applyFont="1" applyFill="1" applyBorder="1" applyAlignment="1">
      <alignment horizontal="center" vertical="center" wrapText="1"/>
    </xf>
    <xf numFmtId="3" fontId="18" fillId="5" borderId="8" xfId="0" applyNumberFormat="1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18" fillId="0" borderId="0" xfId="0" applyNumberFormat="1" applyFont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right"/>
    </xf>
    <xf numFmtId="3" fontId="21" fillId="0" borderId="15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3" fontId="24" fillId="0" borderId="8" xfId="0" applyNumberFormat="1" applyFont="1" applyBorder="1"/>
    <xf numFmtId="0" fontId="22" fillId="5" borderId="16" xfId="0" applyFont="1" applyFill="1" applyBorder="1" applyAlignment="1">
      <alignment horizontal="center" vertical="center" wrapText="1"/>
    </xf>
    <xf numFmtId="3" fontId="28" fillId="5" borderId="6" xfId="0" applyNumberFormat="1" applyFont="1" applyFill="1" applyBorder="1" applyAlignment="1">
      <alignment horizontal="right" vertical="center" wrapText="1"/>
    </xf>
    <xf numFmtId="3" fontId="29" fillId="5" borderId="6" xfId="0" applyNumberFormat="1" applyFont="1" applyFill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/>
    </xf>
    <xf numFmtId="3" fontId="27" fillId="5" borderId="6" xfId="0" applyNumberFormat="1" applyFont="1" applyFill="1" applyBorder="1" applyAlignment="1">
      <alignment horizontal="center" vertical="center" wrapText="1"/>
    </xf>
    <xf numFmtId="49" fontId="27" fillId="5" borderId="10" xfId="0" applyNumberFormat="1" applyFont="1" applyFill="1" applyBorder="1" applyAlignment="1">
      <alignment horizontal="center" vertical="center" wrapText="1"/>
    </xf>
    <xf numFmtId="3" fontId="27" fillId="5" borderId="6" xfId="0" applyNumberFormat="1" applyFont="1" applyFill="1" applyBorder="1" applyAlignment="1">
      <alignment horizontal="left" vertical="center"/>
    </xf>
    <xf numFmtId="0" fontId="27" fillId="5" borderId="11" xfId="0" applyFont="1" applyFill="1" applyBorder="1" applyAlignment="1">
      <alignment horizontal="center" vertical="center" wrapText="1"/>
    </xf>
    <xf numFmtId="3" fontId="28" fillId="5" borderId="6" xfId="0" applyNumberFormat="1" applyFont="1" applyFill="1" applyBorder="1" applyAlignment="1">
      <alignment horizontal="left" vertical="center" wrapText="1"/>
    </xf>
    <xf numFmtId="3" fontId="24" fillId="5" borderId="6" xfId="0" applyNumberFormat="1" applyFont="1" applyFill="1" applyBorder="1" applyAlignment="1">
      <alignment horizontal="center" vertical="center" wrapText="1"/>
    </xf>
    <xf numFmtId="3" fontId="28" fillId="5" borderId="12" xfId="0" applyNumberFormat="1" applyFont="1" applyFill="1" applyBorder="1" applyAlignment="1">
      <alignment horizontal="left" vertical="center"/>
    </xf>
    <xf numFmtId="3" fontId="28" fillId="5" borderId="6" xfId="0" quotePrefix="1" applyNumberFormat="1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vertical="center"/>
    </xf>
    <xf numFmtId="0" fontId="27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left" vertical="center" wrapText="1"/>
    </xf>
    <xf numFmtId="3" fontId="27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3" fontId="28" fillId="2" borderId="6" xfId="0" applyNumberFormat="1" applyFont="1" applyFill="1" applyBorder="1"/>
    <xf numFmtId="3" fontId="28" fillId="0" borderId="6" xfId="0" applyNumberFormat="1" applyFont="1" applyBorder="1"/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3" fontId="27" fillId="2" borderId="6" xfId="0" applyNumberFormat="1" applyFont="1" applyFill="1" applyBorder="1"/>
    <xf numFmtId="3" fontId="27" fillId="0" borderId="6" xfId="0" applyNumberFormat="1" applyFont="1" applyBorder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4" fontId="31" fillId="2" borderId="6" xfId="0" applyNumberFormat="1" applyFont="1" applyFill="1" applyBorder="1" applyAlignment="1">
      <alignment horizontal="right" vertical="center"/>
    </xf>
    <xf numFmtId="1" fontId="31" fillId="0" borderId="6" xfId="0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1" fontId="27" fillId="0" borderId="6" xfId="0" applyNumberFormat="1" applyFont="1" applyBorder="1" applyAlignment="1">
      <alignment horizontal="right" vertical="center"/>
    </xf>
    <xf numFmtId="3" fontId="28" fillId="2" borderId="6" xfId="0" applyNumberFormat="1" applyFont="1" applyFill="1" applyBorder="1" applyAlignment="1">
      <alignment horizontal="right" vertical="center"/>
    </xf>
    <xf numFmtId="1" fontId="28" fillId="0" borderId="6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left" vertical="center"/>
    </xf>
    <xf numFmtId="4" fontId="31" fillId="0" borderId="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 wrapText="1"/>
    </xf>
    <xf numFmtId="4" fontId="27" fillId="2" borderId="6" xfId="0" applyNumberFormat="1" applyFont="1" applyFill="1" applyBorder="1" applyAlignment="1">
      <alignment horizontal="right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3" fontId="27" fillId="6" borderId="6" xfId="0" applyNumberFormat="1" applyFont="1" applyFill="1" applyBorder="1" applyAlignment="1">
      <alignment horizontal="right" vertical="center"/>
    </xf>
    <xf numFmtId="3" fontId="31" fillId="6" borderId="6" xfId="0" applyNumberFormat="1" applyFont="1" applyFill="1" applyBorder="1" applyAlignment="1">
      <alignment horizontal="right" vertical="center"/>
    </xf>
    <xf numFmtId="3" fontId="27" fillId="2" borderId="6" xfId="0" applyNumberFormat="1" applyFont="1" applyFill="1" applyBorder="1" applyAlignment="1">
      <alignment horizontal="left" vertical="center"/>
    </xf>
    <xf numFmtId="3" fontId="31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vertical="center"/>
    </xf>
    <xf numFmtId="3" fontId="31" fillId="0" borderId="6" xfId="0" applyNumberFormat="1" applyFont="1" applyBorder="1" applyAlignment="1">
      <alignment vertical="center"/>
    </xf>
    <xf numFmtId="4" fontId="27" fillId="0" borderId="6" xfId="0" applyNumberFormat="1" applyFont="1" applyBorder="1" applyAlignment="1">
      <alignment horizontal="right" vertical="center"/>
    </xf>
    <xf numFmtId="0" fontId="27" fillId="5" borderId="6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right" vertical="center"/>
    </xf>
    <xf numFmtId="4" fontId="27" fillId="6" borderId="6" xfId="0" applyNumberFormat="1" applyFont="1" applyFill="1" applyBorder="1" applyAlignment="1">
      <alignment horizontal="right" vertical="center" wrapText="1"/>
    </xf>
    <xf numFmtId="3" fontId="27" fillId="6" borderId="6" xfId="0" applyNumberFormat="1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left" vertical="center" wrapText="1"/>
    </xf>
    <xf numFmtId="3" fontId="28" fillId="6" borderId="6" xfId="0" applyNumberFormat="1" applyFont="1" applyFill="1" applyBorder="1" applyAlignment="1">
      <alignment horizontal="right" vertical="center"/>
    </xf>
    <xf numFmtId="0" fontId="31" fillId="6" borderId="6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horizontal="right" vertical="center"/>
    </xf>
    <xf numFmtId="3" fontId="31" fillId="5" borderId="6" xfId="0" applyNumberFormat="1" applyFont="1" applyFill="1" applyBorder="1" applyAlignment="1">
      <alignment horizontal="right" vertical="center"/>
    </xf>
    <xf numFmtId="1" fontId="31" fillId="5" borderId="6" xfId="0" applyNumberFormat="1" applyFont="1" applyFill="1" applyBorder="1" applyAlignment="1">
      <alignment horizontal="right" vertical="center"/>
    </xf>
    <xf numFmtId="0" fontId="31" fillId="2" borderId="6" xfId="0" applyFont="1" applyFill="1" applyBorder="1" applyAlignment="1">
      <alignment horizontal="left" vertical="center" wrapText="1"/>
    </xf>
    <xf numFmtId="14" fontId="31" fillId="2" borderId="6" xfId="0" applyNumberFormat="1" applyFont="1" applyFill="1" applyBorder="1" applyAlignment="1">
      <alignment horizontal="left" vertical="center" wrapText="1"/>
    </xf>
    <xf numFmtId="3" fontId="28" fillId="5" borderId="6" xfId="0" applyNumberFormat="1" applyFont="1" applyFill="1" applyBorder="1" applyAlignment="1">
      <alignment horizontal="right" vertical="center"/>
    </xf>
    <xf numFmtId="0" fontId="28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3" fontId="32" fillId="5" borderId="6" xfId="0" applyNumberFormat="1" applyFont="1" applyFill="1" applyBorder="1" applyAlignment="1">
      <alignment horizontal="right" vertical="center"/>
    </xf>
    <xf numFmtId="4" fontId="31" fillId="5" borderId="6" xfId="0" applyNumberFormat="1" applyFont="1" applyFill="1" applyBorder="1" applyAlignment="1">
      <alignment horizontal="right" vertical="center"/>
    </xf>
    <xf numFmtId="3" fontId="27" fillId="5" borderId="8" xfId="0" applyNumberFormat="1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 wrapText="1"/>
    </xf>
    <xf numFmtId="4" fontId="32" fillId="5" borderId="6" xfId="0" applyNumberFormat="1" applyFont="1" applyFill="1" applyBorder="1" applyAlignment="1">
      <alignment horizontal="right" vertical="center"/>
    </xf>
    <xf numFmtId="4" fontId="27" fillId="5" borderId="6" xfId="0" applyNumberFormat="1" applyFont="1" applyFill="1" applyBorder="1" applyAlignment="1">
      <alignment horizontal="right" vertical="center"/>
    </xf>
    <xf numFmtId="1" fontId="27" fillId="2" borderId="6" xfId="0" applyNumberFormat="1" applyFont="1" applyFill="1" applyBorder="1" applyAlignment="1">
      <alignment horizontal="right" vertical="center"/>
    </xf>
    <xf numFmtId="3" fontId="31" fillId="2" borderId="6" xfId="0" applyNumberFormat="1" applyFont="1" applyFill="1" applyBorder="1" applyAlignment="1">
      <alignment horizontal="left" vertical="center"/>
    </xf>
    <xf numFmtId="0" fontId="27" fillId="7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7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2" fillId="0" borderId="0" xfId="0" applyFont="1" applyAlignment="1">
      <alignment wrapText="1"/>
    </xf>
    <xf numFmtId="0" fontId="2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workbookViewId="0">
      <selection activeCell="J20" sqref="J20"/>
    </sheetView>
  </sheetViews>
  <sheetFormatPr defaultRowHeight="14.4" x14ac:dyDescent="0.3"/>
  <cols>
    <col min="6" max="9" width="25.33203125" customWidth="1"/>
    <col min="10" max="11" width="15.6640625" customWidth="1"/>
  </cols>
  <sheetData>
    <row r="1" spans="2:11" ht="42" customHeight="1" x14ac:dyDescent="0.3">
      <c r="B1" s="205" t="s">
        <v>79</v>
      </c>
      <c r="C1" s="205"/>
      <c r="D1" s="205"/>
      <c r="E1" s="205"/>
      <c r="F1" s="205"/>
      <c r="G1" s="205"/>
      <c r="H1" s="205"/>
      <c r="I1" s="205"/>
      <c r="J1" s="205"/>
      <c r="K1" s="205"/>
    </row>
    <row r="2" spans="2:11" ht="15.75" customHeight="1" x14ac:dyDescent="0.3">
      <c r="B2" s="205" t="s">
        <v>11</v>
      </c>
      <c r="C2" s="205"/>
      <c r="D2" s="205"/>
      <c r="E2" s="205"/>
      <c r="F2" s="205"/>
      <c r="G2" s="205"/>
      <c r="H2" s="205"/>
      <c r="I2" s="205"/>
      <c r="J2" s="205"/>
      <c r="K2" s="205"/>
    </row>
    <row r="3" spans="2:11" ht="6.75" customHeight="1" x14ac:dyDescent="0.3">
      <c r="B3" s="189"/>
      <c r="C3" s="189"/>
      <c r="D3" s="189"/>
      <c r="E3" s="41"/>
      <c r="F3" s="41"/>
      <c r="G3" s="41"/>
      <c r="H3" s="41"/>
      <c r="I3" s="43"/>
      <c r="J3" s="43"/>
      <c r="K3" s="42"/>
    </row>
    <row r="4" spans="2:11" ht="18" customHeight="1" x14ac:dyDescent="0.3">
      <c r="B4" s="205" t="s">
        <v>62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2:11" ht="18" customHeight="1" x14ac:dyDescent="0.3">
      <c r="B5" s="44"/>
      <c r="C5" s="45"/>
      <c r="D5" s="45"/>
      <c r="E5" s="45"/>
      <c r="F5" s="45"/>
      <c r="G5" s="45"/>
      <c r="H5" s="45"/>
      <c r="I5" s="45"/>
      <c r="J5" s="45"/>
      <c r="K5" s="42"/>
    </row>
    <row r="6" spans="2:11" x14ac:dyDescent="0.3">
      <c r="B6" s="204" t="s">
        <v>63</v>
      </c>
      <c r="C6" s="204"/>
      <c r="D6" s="204"/>
      <c r="E6" s="204"/>
      <c r="F6" s="204"/>
      <c r="G6" s="46"/>
      <c r="H6" s="46"/>
      <c r="I6" s="46"/>
      <c r="J6" s="47"/>
      <c r="K6" s="42"/>
    </row>
    <row r="7" spans="2:11" ht="26.4" x14ac:dyDescent="0.3">
      <c r="B7" s="193" t="s">
        <v>8</v>
      </c>
      <c r="C7" s="194"/>
      <c r="D7" s="194"/>
      <c r="E7" s="194"/>
      <c r="F7" s="195"/>
      <c r="G7" s="38" t="s">
        <v>147</v>
      </c>
      <c r="H7" s="38" t="s">
        <v>280</v>
      </c>
      <c r="I7" s="38" t="s">
        <v>149</v>
      </c>
      <c r="J7" s="1" t="s">
        <v>16</v>
      </c>
      <c r="K7" s="1" t="s">
        <v>54</v>
      </c>
    </row>
    <row r="8" spans="2:11" s="27" customFormat="1" ht="10.199999999999999" x14ac:dyDescent="0.2">
      <c r="B8" s="196">
        <v>1</v>
      </c>
      <c r="C8" s="196"/>
      <c r="D8" s="196"/>
      <c r="E8" s="196"/>
      <c r="F8" s="197"/>
      <c r="G8" s="26">
        <v>2</v>
      </c>
      <c r="H8" s="25">
        <v>3</v>
      </c>
      <c r="I8" s="25">
        <v>5</v>
      </c>
      <c r="J8" s="25" t="s">
        <v>18</v>
      </c>
      <c r="K8" s="25" t="s">
        <v>242</v>
      </c>
    </row>
    <row r="9" spans="2:11" x14ac:dyDescent="0.3">
      <c r="B9" s="209" t="s">
        <v>0</v>
      </c>
      <c r="C9" s="188"/>
      <c r="D9" s="188"/>
      <c r="E9" s="188"/>
      <c r="F9" s="210"/>
      <c r="G9" s="18">
        <f>+SUM(G10:G11)</f>
        <v>1220197</v>
      </c>
      <c r="H9" s="18">
        <v>1536628.36</v>
      </c>
      <c r="I9" s="18">
        <f t="shared" ref="I9" si="0">+SUM(I10:I11)</f>
        <v>1422100</v>
      </c>
      <c r="J9" s="18">
        <f>+I9/G9*100</f>
        <v>116.5467543355704</v>
      </c>
      <c r="K9" s="18">
        <f>+I9/H9*100</f>
        <v>92.546775591204096</v>
      </c>
    </row>
    <row r="10" spans="2:11" x14ac:dyDescent="0.3">
      <c r="B10" s="198" t="s">
        <v>55</v>
      </c>
      <c r="C10" s="199"/>
      <c r="D10" s="199"/>
      <c r="E10" s="199"/>
      <c r="F10" s="208"/>
      <c r="G10" s="19">
        <v>1220137</v>
      </c>
      <c r="H10" s="19">
        <v>1420381</v>
      </c>
      <c r="I10" s="19">
        <v>1422035</v>
      </c>
      <c r="J10" s="18">
        <f t="shared" ref="J10:J14" si="1">+I10/G10*100</f>
        <v>116.54715822895298</v>
      </c>
      <c r="K10" s="18">
        <f t="shared" ref="K10:K14" si="2">+I10/H10*100</f>
        <v>100.11644762919245</v>
      </c>
    </row>
    <row r="11" spans="2:11" x14ac:dyDescent="0.3">
      <c r="B11" s="211" t="s">
        <v>60</v>
      </c>
      <c r="C11" s="208"/>
      <c r="D11" s="208"/>
      <c r="E11" s="208"/>
      <c r="F11" s="208"/>
      <c r="G11" s="19">
        <v>60</v>
      </c>
      <c r="H11" s="19">
        <v>66</v>
      </c>
      <c r="I11" s="19">
        <v>65</v>
      </c>
      <c r="J11" s="18">
        <f t="shared" si="1"/>
        <v>108.33333333333333</v>
      </c>
      <c r="K11" s="18">
        <f t="shared" si="2"/>
        <v>98.484848484848484</v>
      </c>
    </row>
    <row r="12" spans="2:11" x14ac:dyDescent="0.3">
      <c r="B12" s="20" t="s">
        <v>1</v>
      </c>
      <c r="C12" s="36"/>
      <c r="D12" s="36"/>
      <c r="E12" s="36"/>
      <c r="F12" s="36"/>
      <c r="G12" s="18">
        <f>+SUM(G13:G14)</f>
        <v>1272308</v>
      </c>
      <c r="H12" s="18">
        <f t="shared" ref="H12:I12" si="3">+SUM(H13:H14)</f>
        <v>1536628.36</v>
      </c>
      <c r="I12" s="18">
        <f t="shared" si="3"/>
        <v>1416570</v>
      </c>
      <c r="J12" s="18">
        <f t="shared" si="1"/>
        <v>111.33860668957516</v>
      </c>
      <c r="K12" s="18">
        <f t="shared" si="2"/>
        <v>92.186896771838818</v>
      </c>
    </row>
    <row r="13" spans="2:11" x14ac:dyDescent="0.3">
      <c r="B13" s="206" t="s">
        <v>56</v>
      </c>
      <c r="C13" s="199"/>
      <c r="D13" s="199"/>
      <c r="E13" s="199"/>
      <c r="F13" s="199"/>
      <c r="G13" s="19">
        <v>1248011</v>
      </c>
      <c r="H13" s="19">
        <v>1448932.36</v>
      </c>
      <c r="I13" s="19">
        <v>1394030</v>
      </c>
      <c r="J13" s="18">
        <f t="shared" si="1"/>
        <v>111.70013725840558</v>
      </c>
      <c r="K13" s="18">
        <f t="shared" si="2"/>
        <v>96.210840373528541</v>
      </c>
    </row>
    <row r="14" spans="2:11" x14ac:dyDescent="0.3">
      <c r="B14" s="207" t="s">
        <v>57</v>
      </c>
      <c r="C14" s="208"/>
      <c r="D14" s="208"/>
      <c r="E14" s="208"/>
      <c r="F14" s="208"/>
      <c r="G14" s="17">
        <v>24297</v>
      </c>
      <c r="H14" s="17">
        <v>87696</v>
      </c>
      <c r="I14" s="17">
        <v>22540</v>
      </c>
      <c r="J14" s="18">
        <f t="shared" si="1"/>
        <v>92.768654566407378</v>
      </c>
      <c r="K14" s="18">
        <f t="shared" si="2"/>
        <v>25.702426564495529</v>
      </c>
    </row>
    <row r="15" spans="2:11" x14ac:dyDescent="0.3">
      <c r="B15" s="187" t="s">
        <v>64</v>
      </c>
      <c r="C15" s="188"/>
      <c r="D15" s="188"/>
      <c r="E15" s="188"/>
      <c r="F15" s="188"/>
      <c r="G15" s="18">
        <f>+SUM(G9-G12)</f>
        <v>-52111</v>
      </c>
      <c r="H15" s="18">
        <f t="shared" ref="H15:I15" si="4">+SUM(H9-H12)</f>
        <v>0</v>
      </c>
      <c r="I15" s="18">
        <f t="shared" si="4"/>
        <v>5530</v>
      </c>
      <c r="J15" s="18"/>
      <c r="K15" s="18"/>
    </row>
    <row r="16" spans="2:11" ht="17.399999999999999" x14ac:dyDescent="0.3">
      <c r="B16" s="41"/>
      <c r="C16" s="48"/>
      <c r="D16" s="48"/>
      <c r="E16" s="48"/>
      <c r="F16" s="48"/>
      <c r="G16" s="48"/>
      <c r="H16" s="48"/>
      <c r="I16" s="49"/>
      <c r="J16" s="49"/>
      <c r="K16" s="49"/>
    </row>
    <row r="17" spans="1:42" ht="18" customHeight="1" x14ac:dyDescent="0.3">
      <c r="B17" s="204" t="s">
        <v>65</v>
      </c>
      <c r="C17" s="204"/>
      <c r="D17" s="204"/>
      <c r="E17" s="204"/>
      <c r="F17" s="204"/>
      <c r="G17" s="48"/>
      <c r="H17" s="48"/>
      <c r="I17" s="49"/>
      <c r="J17" s="49"/>
      <c r="K17" s="49"/>
    </row>
    <row r="18" spans="1:42" ht="26.4" x14ac:dyDescent="0.3">
      <c r="B18" s="193" t="s">
        <v>8</v>
      </c>
      <c r="C18" s="194"/>
      <c r="D18" s="194"/>
      <c r="E18" s="194"/>
      <c r="F18" s="195"/>
      <c r="G18" s="24" t="s">
        <v>70</v>
      </c>
      <c r="H18" s="1" t="s">
        <v>71</v>
      </c>
      <c r="I18" s="24" t="s">
        <v>73</v>
      </c>
      <c r="J18" s="1" t="s">
        <v>16</v>
      </c>
      <c r="K18" s="1" t="s">
        <v>54</v>
      </c>
    </row>
    <row r="19" spans="1:42" s="27" customFormat="1" x14ac:dyDescent="0.3">
      <c r="B19" s="196">
        <v>1</v>
      </c>
      <c r="C19" s="196"/>
      <c r="D19" s="196"/>
      <c r="E19" s="196"/>
      <c r="F19" s="197"/>
      <c r="G19" s="26">
        <v>2</v>
      </c>
      <c r="H19" s="25">
        <v>3</v>
      </c>
      <c r="I19" s="25">
        <v>5</v>
      </c>
      <c r="J19" s="25" t="s">
        <v>18</v>
      </c>
      <c r="K19" s="25" t="s">
        <v>242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3">
      <c r="A20" s="27"/>
      <c r="B20" s="198" t="s">
        <v>58</v>
      </c>
      <c r="C20" s="200"/>
      <c r="D20" s="200"/>
      <c r="E20" s="200"/>
      <c r="F20" s="201"/>
      <c r="G20" s="17"/>
      <c r="H20" s="17"/>
      <c r="I20" s="17"/>
      <c r="J20" s="18" t="e">
        <f>+I20/G20*100</f>
        <v>#DIV/0!</v>
      </c>
      <c r="K20" s="18" t="e">
        <f>+I20/H20*100</f>
        <v>#DIV/0!</v>
      </c>
    </row>
    <row r="21" spans="1:42" x14ac:dyDescent="0.3">
      <c r="A21" s="27"/>
      <c r="B21" s="198" t="s">
        <v>59</v>
      </c>
      <c r="C21" s="199"/>
      <c r="D21" s="199"/>
      <c r="E21" s="199"/>
      <c r="F21" s="199"/>
      <c r="G21" s="17"/>
      <c r="H21" s="17"/>
      <c r="I21" s="17"/>
      <c r="J21" s="17"/>
      <c r="K21" s="17"/>
    </row>
    <row r="22" spans="1:42" s="37" customFormat="1" ht="15" customHeight="1" x14ac:dyDescent="0.3">
      <c r="A22" s="27"/>
      <c r="B22" s="190" t="s">
        <v>61</v>
      </c>
      <c r="C22" s="191"/>
      <c r="D22" s="191"/>
      <c r="E22" s="191"/>
      <c r="F22" s="192"/>
      <c r="G22" s="18"/>
      <c r="H22" s="18"/>
      <c r="I22" s="18"/>
      <c r="J22" s="18"/>
      <c r="K22" s="1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37" customFormat="1" ht="15" customHeight="1" x14ac:dyDescent="0.3">
      <c r="A23" s="27"/>
      <c r="B23" s="190" t="s">
        <v>66</v>
      </c>
      <c r="C23" s="191"/>
      <c r="D23" s="191"/>
      <c r="E23" s="191"/>
      <c r="F23" s="192"/>
      <c r="G23" s="18"/>
      <c r="H23" s="18"/>
      <c r="I23" s="18"/>
      <c r="J23" s="18"/>
      <c r="K23" s="1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3">
      <c r="A24" s="27"/>
      <c r="B24" s="187" t="s">
        <v>67</v>
      </c>
      <c r="C24" s="188"/>
      <c r="D24" s="188"/>
      <c r="E24" s="188"/>
      <c r="F24" s="188"/>
      <c r="G24" s="18"/>
      <c r="H24" s="18"/>
      <c r="I24" s="18"/>
      <c r="J24" s="18"/>
      <c r="K24" s="18"/>
    </row>
    <row r="25" spans="1:42" ht="15.6" x14ac:dyDescent="0.3">
      <c r="B25" s="50"/>
      <c r="C25" s="51"/>
      <c r="D25" s="51"/>
      <c r="E25" s="51"/>
      <c r="F25" s="51"/>
      <c r="G25" s="52"/>
      <c r="H25" s="52"/>
      <c r="I25" s="52"/>
      <c r="J25" s="52"/>
      <c r="K25" s="42"/>
    </row>
    <row r="26" spans="1:42" ht="15.6" x14ac:dyDescent="0.3">
      <c r="B26" s="202" t="s">
        <v>69</v>
      </c>
      <c r="C26" s="202"/>
      <c r="D26" s="202"/>
      <c r="E26" s="202"/>
      <c r="F26" s="202"/>
      <c r="G26" s="202"/>
      <c r="H26" s="202"/>
      <c r="I26" s="202"/>
      <c r="J26" s="202"/>
      <c r="K26" s="202"/>
    </row>
    <row r="27" spans="1:42" ht="15.6" x14ac:dyDescent="0.3">
      <c r="B27" s="13"/>
      <c r="C27" s="14"/>
      <c r="D27" s="14"/>
      <c r="E27" s="14"/>
      <c r="F27" s="14"/>
      <c r="G27" s="15"/>
      <c r="H27" s="15"/>
      <c r="I27" s="15"/>
      <c r="J27" s="15"/>
    </row>
    <row r="28" spans="1:42" ht="15" customHeight="1" x14ac:dyDescent="0.3">
      <c r="B28" s="203" t="s">
        <v>74</v>
      </c>
      <c r="C28" s="203"/>
      <c r="D28" s="203"/>
      <c r="E28" s="203"/>
      <c r="F28" s="203"/>
      <c r="G28" s="203"/>
      <c r="H28" s="203"/>
      <c r="I28" s="203"/>
      <c r="J28" s="203"/>
      <c r="K28" s="203"/>
    </row>
    <row r="29" spans="1:42" x14ac:dyDescent="0.3">
      <c r="B29" s="203" t="s">
        <v>75</v>
      </c>
      <c r="C29" s="203"/>
      <c r="D29" s="203"/>
      <c r="E29" s="203"/>
      <c r="F29" s="203"/>
      <c r="G29" s="203"/>
      <c r="H29" s="203"/>
      <c r="I29" s="203"/>
      <c r="J29" s="203"/>
      <c r="K29" s="203"/>
    </row>
    <row r="30" spans="1:42" ht="15" customHeight="1" x14ac:dyDescent="0.3">
      <c r="B30" s="203" t="s">
        <v>77</v>
      </c>
      <c r="C30" s="203"/>
      <c r="D30" s="203"/>
      <c r="E30" s="203"/>
      <c r="F30" s="203"/>
      <c r="G30" s="203"/>
      <c r="H30" s="203"/>
      <c r="I30" s="203"/>
      <c r="J30" s="203"/>
      <c r="K30" s="203"/>
    </row>
    <row r="31" spans="1:42" ht="36.75" customHeight="1" x14ac:dyDescent="0.3">
      <c r="B31" s="203"/>
      <c r="C31" s="203"/>
      <c r="D31" s="203"/>
      <c r="E31" s="203"/>
      <c r="F31" s="203"/>
      <c r="G31" s="203"/>
      <c r="H31" s="203"/>
      <c r="I31" s="203"/>
      <c r="J31" s="203"/>
      <c r="K31" s="203"/>
    </row>
    <row r="32" spans="1:42" ht="15" customHeight="1" x14ac:dyDescent="0.3">
      <c r="B32" s="186" t="s">
        <v>78</v>
      </c>
      <c r="C32" s="186"/>
      <c r="D32" s="186"/>
      <c r="E32" s="186"/>
      <c r="F32" s="186"/>
      <c r="G32" s="186"/>
      <c r="H32" s="186"/>
      <c r="I32" s="186"/>
      <c r="J32" s="186"/>
      <c r="K32" s="186"/>
    </row>
    <row r="33" spans="2:11" x14ac:dyDescent="0.3">
      <c r="B33" s="186"/>
      <c r="C33" s="186"/>
      <c r="D33" s="186"/>
      <c r="E33" s="186"/>
      <c r="F33" s="186"/>
      <c r="G33" s="186"/>
      <c r="H33" s="186"/>
      <c r="I33" s="186"/>
      <c r="J33" s="186"/>
      <c r="K33" s="186"/>
    </row>
  </sheetData>
  <mergeCells count="26"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1"/>
  <sheetViews>
    <sheetView topLeftCell="A43" workbookViewId="0">
      <selection activeCell="Q49" sqref="Q49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5.44140625" customWidth="1"/>
    <col min="6" max="6" width="44.6640625" customWidth="1"/>
    <col min="7" max="7" width="25.33203125" customWidth="1"/>
    <col min="8" max="8" width="25.33203125" hidden="1" customWidth="1"/>
    <col min="9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 ht="15.75" customHeight="1" x14ac:dyDescent="0.3">
      <c r="B2" s="205" t="s">
        <v>11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2:12" ht="17.399999999999999" x14ac:dyDescent="0.3">
      <c r="B3" s="41"/>
      <c r="C3" s="41"/>
      <c r="D3" s="41"/>
      <c r="E3" s="41"/>
      <c r="F3" s="41"/>
      <c r="G3" s="41"/>
      <c r="H3" s="41"/>
      <c r="I3" s="41"/>
      <c r="J3" s="43"/>
      <c r="K3" s="43"/>
      <c r="L3" s="42"/>
    </row>
    <row r="4" spans="2:12" ht="18" customHeight="1" x14ac:dyDescent="0.3">
      <c r="B4" s="205" t="s">
        <v>80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</row>
    <row r="5" spans="2:12" ht="17.399999999999999" x14ac:dyDescent="0.3">
      <c r="B5" s="41"/>
      <c r="C5" s="41"/>
      <c r="D5" s="41"/>
      <c r="E5" s="41"/>
      <c r="F5" s="41"/>
      <c r="G5" s="41"/>
      <c r="H5" s="41"/>
      <c r="I5" s="41"/>
      <c r="J5" s="43"/>
      <c r="K5" s="43"/>
      <c r="L5" s="42"/>
    </row>
    <row r="6" spans="2:12" ht="15.75" customHeight="1" x14ac:dyDescent="0.3">
      <c r="B6" s="205" t="s">
        <v>17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</row>
    <row r="7" spans="2:12" ht="17.399999999999999" x14ac:dyDescent="0.3">
      <c r="B7" s="41"/>
      <c r="C7" s="41"/>
      <c r="D7" s="41"/>
      <c r="E7" s="41"/>
      <c r="F7" s="41"/>
      <c r="G7" s="41"/>
      <c r="H7" s="41"/>
      <c r="I7" s="41"/>
      <c r="J7" s="43"/>
      <c r="K7" s="43"/>
      <c r="L7" s="42"/>
    </row>
    <row r="8" spans="2:12" ht="32.25" customHeight="1" x14ac:dyDescent="0.3">
      <c r="B8" s="212" t="s">
        <v>8</v>
      </c>
      <c r="C8" s="213"/>
      <c r="D8" s="213"/>
      <c r="E8" s="213"/>
      <c r="F8" s="214"/>
      <c r="G8" s="38" t="s">
        <v>147</v>
      </c>
      <c r="H8" s="38" t="s">
        <v>71</v>
      </c>
      <c r="I8" s="38" t="s">
        <v>148</v>
      </c>
      <c r="J8" s="38" t="s">
        <v>149</v>
      </c>
      <c r="K8" s="38" t="s">
        <v>16</v>
      </c>
      <c r="L8" s="38" t="s">
        <v>54</v>
      </c>
    </row>
    <row r="9" spans="2:12" s="27" customFormat="1" ht="10.199999999999999" x14ac:dyDescent="0.2">
      <c r="B9" s="215">
        <v>1</v>
      </c>
      <c r="C9" s="216"/>
      <c r="D9" s="216"/>
      <c r="E9" s="216"/>
      <c r="F9" s="217"/>
      <c r="G9" s="39">
        <v>2</v>
      </c>
      <c r="H9" s="39">
        <v>3</v>
      </c>
      <c r="I9" s="39">
        <v>4</v>
      </c>
      <c r="J9" s="39">
        <v>5</v>
      </c>
      <c r="K9" s="39" t="s">
        <v>18</v>
      </c>
      <c r="L9" s="39" t="s">
        <v>19</v>
      </c>
    </row>
    <row r="10" spans="2:12" x14ac:dyDescent="0.3">
      <c r="B10" s="5"/>
      <c r="C10" s="5"/>
      <c r="D10" s="5"/>
      <c r="E10" s="5"/>
      <c r="F10" s="5" t="s">
        <v>81</v>
      </c>
      <c r="G10" s="53">
        <f>+SUM(G11+G40)</f>
        <v>1220198.44</v>
      </c>
      <c r="H10" s="3"/>
      <c r="I10" s="53">
        <f>+SUM(I11+I40)</f>
        <v>1420447.1</v>
      </c>
      <c r="J10" s="53">
        <f>+SUM(J11+J40)</f>
        <v>1422099.24</v>
      </c>
      <c r="K10" s="28"/>
      <c r="L10" s="53"/>
    </row>
    <row r="11" spans="2:12" ht="15.75" customHeight="1" x14ac:dyDescent="0.3">
      <c r="B11" s="5">
        <v>6</v>
      </c>
      <c r="C11" s="5"/>
      <c r="D11" s="5"/>
      <c r="E11" s="5"/>
      <c r="F11" s="5" t="s">
        <v>2</v>
      </c>
      <c r="G11" s="34">
        <f>+SUM(G12+G22+G26+G32+G36)</f>
        <v>1220138.44</v>
      </c>
      <c r="H11" s="3"/>
      <c r="I11" s="34">
        <f>+SUM(I12+I22+I26+I32+I36)</f>
        <v>1420381.1</v>
      </c>
      <c r="J11" s="34">
        <f>+SUM(J12+J22+J26+J32+J36)</f>
        <v>1422034.24</v>
      </c>
      <c r="K11" s="54">
        <f>+J11/G11*100</f>
        <v>116.54695839268862</v>
      </c>
      <c r="L11" s="54">
        <f>J11/I11*100</f>
        <v>100.11638707386348</v>
      </c>
    </row>
    <row r="12" spans="2:12" ht="26.4" x14ac:dyDescent="0.3">
      <c r="B12" s="5"/>
      <c r="C12" s="10">
        <v>63</v>
      </c>
      <c r="D12" s="10"/>
      <c r="E12" s="10"/>
      <c r="F12" s="10" t="s">
        <v>20</v>
      </c>
      <c r="G12" s="34">
        <f>+SUM(G13+G15+G18)</f>
        <v>1055602</v>
      </c>
      <c r="H12" s="3"/>
      <c r="I12" s="34">
        <f>+SUM(I13+I15+I18)</f>
        <v>1235963</v>
      </c>
      <c r="J12" s="34">
        <f>+SUM(J13+J15+J18)</f>
        <v>1237167.94</v>
      </c>
      <c r="K12" s="54">
        <f>+J12/G12*100</f>
        <v>117.20022697948657</v>
      </c>
      <c r="L12" s="54">
        <f>J12/I12*100</f>
        <v>100.09748997340535</v>
      </c>
    </row>
    <row r="13" spans="2:12" x14ac:dyDescent="0.3">
      <c r="B13" s="6"/>
      <c r="C13" s="6"/>
      <c r="D13" s="6">
        <v>631</v>
      </c>
      <c r="E13" s="6"/>
      <c r="F13" s="6" t="s">
        <v>82</v>
      </c>
      <c r="G13" s="3">
        <v>2402</v>
      </c>
      <c r="H13" s="3"/>
      <c r="I13" s="3"/>
      <c r="J13" s="3"/>
      <c r="K13" s="28"/>
      <c r="L13" s="28"/>
    </row>
    <row r="14" spans="2:12" x14ac:dyDescent="0.3">
      <c r="B14" s="6"/>
      <c r="C14" s="6"/>
      <c r="D14" s="6"/>
      <c r="E14" s="6">
        <v>6311</v>
      </c>
      <c r="F14" s="6" t="s">
        <v>21</v>
      </c>
      <c r="G14" s="3">
        <v>2402</v>
      </c>
      <c r="H14" s="3"/>
      <c r="I14" s="3"/>
      <c r="J14" s="3"/>
      <c r="K14" s="28"/>
      <c r="L14" s="28"/>
    </row>
    <row r="15" spans="2:12" ht="26.4" x14ac:dyDescent="0.3">
      <c r="B15" s="6"/>
      <c r="C15" s="6"/>
      <c r="D15" s="6">
        <v>636</v>
      </c>
      <c r="E15" s="6"/>
      <c r="F15" s="10" t="s">
        <v>83</v>
      </c>
      <c r="G15" s="3">
        <f>+SUM(G16:G17)</f>
        <v>998213</v>
      </c>
      <c r="H15" s="3"/>
      <c r="I15" s="3">
        <f>+SUM(I16:I17)</f>
        <v>1140963</v>
      </c>
      <c r="J15" s="3">
        <f>+SUM(J16:J17)</f>
        <v>1142522.74</v>
      </c>
      <c r="K15" s="54">
        <f>+J15/G15*100</f>
        <v>114.45680831646152</v>
      </c>
      <c r="L15" s="28"/>
    </row>
    <row r="16" spans="2:12" ht="26.4" x14ac:dyDescent="0.3">
      <c r="B16" s="6"/>
      <c r="C16" s="6"/>
      <c r="D16" s="6"/>
      <c r="E16" s="6">
        <v>6361</v>
      </c>
      <c r="F16" s="10" t="s">
        <v>84</v>
      </c>
      <c r="G16" s="3">
        <v>997682</v>
      </c>
      <c r="H16" s="3"/>
      <c r="I16" s="3">
        <v>1140000</v>
      </c>
      <c r="J16" s="3">
        <v>1141924.74</v>
      </c>
      <c r="K16" s="54">
        <f>+J16/G16*100</f>
        <v>114.45778715061512</v>
      </c>
      <c r="L16" s="28"/>
    </row>
    <row r="17" spans="2:12" ht="26.4" x14ac:dyDescent="0.3">
      <c r="B17" s="6"/>
      <c r="C17" s="6"/>
      <c r="D17" s="6"/>
      <c r="E17" s="6">
        <v>6362</v>
      </c>
      <c r="F17" s="10" t="s">
        <v>85</v>
      </c>
      <c r="G17" s="3">
        <v>531</v>
      </c>
      <c r="H17" s="3"/>
      <c r="I17" s="3">
        <v>963</v>
      </c>
      <c r="J17" s="3">
        <v>598</v>
      </c>
      <c r="K17" s="28"/>
      <c r="L17" s="28"/>
    </row>
    <row r="18" spans="2:12" x14ac:dyDescent="0.3">
      <c r="B18" s="6"/>
      <c r="C18" s="6"/>
      <c r="D18" s="6">
        <v>638</v>
      </c>
      <c r="E18" s="6"/>
      <c r="F18" s="10" t="s">
        <v>86</v>
      </c>
      <c r="G18" s="3">
        <v>54987</v>
      </c>
      <c r="H18" s="3"/>
      <c r="I18" s="3">
        <v>95000</v>
      </c>
      <c r="J18" s="3">
        <v>94645.2</v>
      </c>
      <c r="K18" s="28"/>
      <c r="L18" s="28"/>
    </row>
    <row r="19" spans="2:12" x14ac:dyDescent="0.3">
      <c r="B19" s="6"/>
      <c r="C19" s="6"/>
      <c r="D19" s="6"/>
      <c r="E19" s="6">
        <v>6381</v>
      </c>
      <c r="F19" s="10" t="s">
        <v>87</v>
      </c>
      <c r="G19" s="3">
        <v>54987</v>
      </c>
      <c r="H19" s="3"/>
      <c r="I19" s="3">
        <v>95000</v>
      </c>
      <c r="J19" s="3">
        <v>94645.2</v>
      </c>
      <c r="K19" s="28"/>
      <c r="L19" s="28"/>
    </row>
    <row r="20" spans="2:12" x14ac:dyDescent="0.3">
      <c r="B20" s="6"/>
      <c r="C20" s="6"/>
      <c r="D20" s="6"/>
      <c r="E20" s="6"/>
      <c r="F20" s="10"/>
      <c r="G20" s="3"/>
      <c r="H20" s="3"/>
      <c r="I20" s="3"/>
      <c r="J20" s="3"/>
      <c r="K20" s="28"/>
      <c r="L20" s="28"/>
    </row>
    <row r="21" spans="2:12" x14ac:dyDescent="0.3">
      <c r="B21" s="6"/>
      <c r="C21" s="6"/>
      <c r="D21" s="6"/>
      <c r="E21" s="6"/>
      <c r="F21" s="10"/>
      <c r="G21" s="3"/>
      <c r="H21" s="3"/>
      <c r="I21" s="3"/>
      <c r="J21" s="3"/>
      <c r="K21" s="28"/>
      <c r="L21" s="28"/>
    </row>
    <row r="22" spans="2:12" x14ac:dyDescent="0.3">
      <c r="B22" s="6"/>
      <c r="C22" s="6">
        <v>64</v>
      </c>
      <c r="D22" s="6"/>
      <c r="E22" s="6"/>
      <c r="F22" s="6" t="s">
        <v>88</v>
      </c>
      <c r="G22" s="34">
        <v>0.44</v>
      </c>
      <c r="H22" s="3"/>
      <c r="I22" s="34">
        <v>0.1</v>
      </c>
      <c r="J22" s="34">
        <v>0.1</v>
      </c>
      <c r="K22" s="28"/>
      <c r="L22" s="54">
        <f>J22/I22*100</f>
        <v>100</v>
      </c>
    </row>
    <row r="23" spans="2:12" x14ac:dyDescent="0.3">
      <c r="B23" s="6"/>
      <c r="C23" s="6"/>
      <c r="D23" s="6">
        <v>641</v>
      </c>
      <c r="E23" s="6"/>
      <c r="F23" s="6" t="s">
        <v>89</v>
      </c>
      <c r="G23" s="3"/>
      <c r="H23" s="3"/>
      <c r="I23" s="3"/>
      <c r="J23" s="3"/>
      <c r="K23" s="28"/>
      <c r="L23" s="28"/>
    </row>
    <row r="24" spans="2:12" x14ac:dyDescent="0.3">
      <c r="B24" s="6"/>
      <c r="C24" s="6"/>
      <c r="D24" s="6"/>
      <c r="E24" s="6">
        <v>6413</v>
      </c>
      <c r="F24" s="6" t="s">
        <v>90</v>
      </c>
      <c r="G24" s="3">
        <v>0.44</v>
      </c>
      <c r="H24" s="3"/>
      <c r="I24" s="3">
        <v>0.1</v>
      </c>
      <c r="J24" s="3">
        <v>0.1</v>
      </c>
      <c r="K24" s="28"/>
      <c r="L24" s="28"/>
    </row>
    <row r="25" spans="2:12" x14ac:dyDescent="0.3">
      <c r="B25" s="6"/>
      <c r="C25" s="6"/>
      <c r="D25" s="7"/>
      <c r="E25" s="7" t="s">
        <v>15</v>
      </c>
      <c r="F25" s="7"/>
      <c r="G25" s="3"/>
      <c r="H25" s="3"/>
      <c r="I25" s="3"/>
      <c r="J25" s="3"/>
      <c r="K25" s="28"/>
      <c r="L25" s="28"/>
    </row>
    <row r="26" spans="2:12" ht="26.4" x14ac:dyDescent="0.3">
      <c r="B26" s="6"/>
      <c r="C26" s="6">
        <v>66</v>
      </c>
      <c r="D26" s="7"/>
      <c r="E26" s="7"/>
      <c r="F26" s="10" t="s">
        <v>22</v>
      </c>
      <c r="G26" s="34">
        <v>48680</v>
      </c>
      <c r="H26" s="3"/>
      <c r="I26" s="34">
        <f>+SUM(I28+I30)</f>
        <v>64000</v>
      </c>
      <c r="J26" s="34">
        <f>+SUM(J28+J30)</f>
        <v>64969.2</v>
      </c>
      <c r="K26" s="54">
        <f>+J26/G26*100</f>
        <v>133.4617912900575</v>
      </c>
      <c r="L26" s="54">
        <f>J26/I26*100</f>
        <v>101.514375</v>
      </c>
    </row>
    <row r="27" spans="2:12" ht="26.4" x14ac:dyDescent="0.3">
      <c r="B27" s="6"/>
      <c r="C27" s="23"/>
      <c r="D27" s="7">
        <v>661</v>
      </c>
      <c r="E27" s="7"/>
      <c r="F27" s="10" t="s">
        <v>23</v>
      </c>
      <c r="G27" s="3">
        <v>48680</v>
      </c>
      <c r="H27" s="3"/>
      <c r="I27" s="3">
        <v>64000</v>
      </c>
      <c r="J27" s="3">
        <v>64709</v>
      </c>
      <c r="K27" s="28"/>
      <c r="L27" s="28"/>
    </row>
    <row r="28" spans="2:12" x14ac:dyDescent="0.3">
      <c r="B28" s="6"/>
      <c r="C28" s="23"/>
      <c r="D28" s="7"/>
      <c r="E28" s="7">
        <v>6615</v>
      </c>
      <c r="F28" s="10" t="s">
        <v>24</v>
      </c>
      <c r="G28" s="3">
        <v>48680</v>
      </c>
      <c r="H28" s="3"/>
      <c r="I28" s="3">
        <v>64000</v>
      </c>
      <c r="J28" s="3">
        <v>64709.2</v>
      </c>
      <c r="K28" s="28"/>
      <c r="L28" s="54">
        <f>J28/I28*100</f>
        <v>101.10812499999999</v>
      </c>
    </row>
    <row r="29" spans="2:12" ht="26.4" x14ac:dyDescent="0.3">
      <c r="B29" s="6"/>
      <c r="C29" s="23"/>
      <c r="D29" s="7">
        <v>663</v>
      </c>
      <c r="E29" s="7"/>
      <c r="F29" s="10" t="s">
        <v>91</v>
      </c>
      <c r="G29" s="3"/>
      <c r="H29" s="3"/>
      <c r="I29" s="3"/>
      <c r="J29" s="3"/>
      <c r="K29" s="28"/>
      <c r="L29" s="28"/>
    </row>
    <row r="30" spans="2:12" x14ac:dyDescent="0.3">
      <c r="B30" s="6"/>
      <c r="C30" s="23"/>
      <c r="D30" s="7"/>
      <c r="E30" s="7">
        <v>6632</v>
      </c>
      <c r="F30" s="10" t="s">
        <v>92</v>
      </c>
      <c r="G30" s="3"/>
      <c r="H30" s="3"/>
      <c r="I30" s="3"/>
      <c r="J30" s="3">
        <v>260</v>
      </c>
      <c r="K30" s="54">
        <v>0</v>
      </c>
      <c r="L30" s="28"/>
    </row>
    <row r="31" spans="2:12" x14ac:dyDescent="0.3">
      <c r="B31" s="6"/>
      <c r="C31" s="23"/>
      <c r="D31" s="7"/>
      <c r="E31" s="7"/>
      <c r="F31" s="10"/>
      <c r="G31" s="3"/>
      <c r="H31" s="3"/>
      <c r="I31" s="3"/>
      <c r="J31" s="3"/>
      <c r="K31" s="28"/>
      <c r="L31" s="28"/>
    </row>
    <row r="32" spans="2:12" x14ac:dyDescent="0.3">
      <c r="B32" s="6"/>
      <c r="C32" s="6">
        <v>67</v>
      </c>
      <c r="D32" s="7"/>
      <c r="E32" s="7"/>
      <c r="F32" s="10" t="s">
        <v>93</v>
      </c>
      <c r="G32" s="34">
        <v>113194</v>
      </c>
      <c r="H32" s="3"/>
      <c r="I32" s="34">
        <v>101326</v>
      </c>
      <c r="J32" s="34">
        <v>100872</v>
      </c>
      <c r="K32" s="54">
        <f>+J32/G32*100</f>
        <v>89.114264006926163</v>
      </c>
      <c r="L32" s="54">
        <f>J32/I32*100</f>
        <v>99.551941258906893</v>
      </c>
    </row>
    <row r="33" spans="2:12" ht="26.4" x14ac:dyDescent="0.3">
      <c r="B33" s="6"/>
      <c r="C33" s="23"/>
      <c r="D33" s="7">
        <v>671</v>
      </c>
      <c r="E33" s="7"/>
      <c r="F33" s="10" t="s">
        <v>94</v>
      </c>
      <c r="G33" s="3">
        <f>+O33+SUM(G34:G35)</f>
        <v>113194</v>
      </c>
      <c r="H33" s="3"/>
      <c r="I33" s="3"/>
      <c r="J33" s="3">
        <f>+SUM(J34:J35)</f>
        <v>100872</v>
      </c>
      <c r="K33" s="28"/>
      <c r="L33" s="28"/>
    </row>
    <row r="34" spans="2:12" ht="26.4" x14ac:dyDescent="0.3">
      <c r="B34" s="6"/>
      <c r="C34" s="23"/>
      <c r="D34" s="7"/>
      <c r="E34" s="7">
        <v>6711</v>
      </c>
      <c r="F34" s="10" t="s">
        <v>95</v>
      </c>
      <c r="G34" s="3">
        <v>89792</v>
      </c>
      <c r="H34" s="3"/>
      <c r="I34" s="3">
        <v>101326</v>
      </c>
      <c r="J34" s="3">
        <v>100872</v>
      </c>
      <c r="K34" s="28"/>
      <c r="L34" s="57">
        <f>J34/I34*100</f>
        <v>99.551941258906893</v>
      </c>
    </row>
    <row r="35" spans="2:12" ht="26.4" x14ac:dyDescent="0.3">
      <c r="B35" s="6"/>
      <c r="C35" s="23"/>
      <c r="D35" s="7"/>
      <c r="E35" s="7">
        <v>6712</v>
      </c>
      <c r="F35" s="10" t="s">
        <v>96</v>
      </c>
      <c r="G35" s="3">
        <v>23402</v>
      </c>
      <c r="H35" s="3"/>
      <c r="I35" s="3"/>
      <c r="J35" s="28"/>
      <c r="K35" s="28"/>
      <c r="L35" s="28"/>
    </row>
    <row r="36" spans="2:12" x14ac:dyDescent="0.3">
      <c r="B36" s="6"/>
      <c r="C36" s="6">
        <v>68</v>
      </c>
      <c r="D36" s="7"/>
      <c r="E36" s="7"/>
      <c r="F36" s="10" t="s">
        <v>97</v>
      </c>
      <c r="G36" s="34">
        <v>2662</v>
      </c>
      <c r="H36" s="34"/>
      <c r="I36" s="34">
        <v>19092</v>
      </c>
      <c r="J36" s="34">
        <v>19025</v>
      </c>
      <c r="K36" s="54">
        <f>+J36/G36*100</f>
        <v>714.68820435762586</v>
      </c>
      <c r="L36" s="54">
        <f>J36/I36*100</f>
        <v>99.649067672323483</v>
      </c>
    </row>
    <row r="37" spans="2:12" x14ac:dyDescent="0.3">
      <c r="B37" s="6"/>
      <c r="C37" s="6"/>
      <c r="D37" s="7">
        <v>683</v>
      </c>
      <c r="E37" s="7"/>
      <c r="F37" s="10"/>
      <c r="G37" s="34"/>
      <c r="H37" s="3"/>
      <c r="I37" s="3"/>
      <c r="J37" s="28"/>
      <c r="K37" s="28"/>
      <c r="L37" s="28"/>
    </row>
    <row r="38" spans="2:12" x14ac:dyDescent="0.3">
      <c r="B38" s="6"/>
      <c r="C38" s="23"/>
      <c r="D38" s="7"/>
      <c r="E38" s="7">
        <v>6831</v>
      </c>
      <c r="F38" s="10" t="s">
        <v>97</v>
      </c>
      <c r="G38" s="3">
        <v>2662</v>
      </c>
      <c r="H38" s="3"/>
      <c r="I38" s="3">
        <v>19092</v>
      </c>
      <c r="J38" s="3">
        <v>19025</v>
      </c>
      <c r="K38" s="54">
        <f>+J38/G38*100</f>
        <v>714.68820435762586</v>
      </c>
      <c r="L38" s="54">
        <f>J38/I38*100</f>
        <v>99.649067672323483</v>
      </c>
    </row>
    <row r="39" spans="2:12" x14ac:dyDescent="0.3">
      <c r="B39" s="6"/>
      <c r="C39" s="6"/>
      <c r="D39" s="7"/>
      <c r="E39" s="7" t="s">
        <v>25</v>
      </c>
      <c r="F39" s="10"/>
      <c r="G39" s="3"/>
      <c r="H39" s="3"/>
      <c r="I39" s="3"/>
      <c r="J39" s="28"/>
      <c r="K39" s="28"/>
      <c r="L39" s="28"/>
    </row>
    <row r="40" spans="2:12" x14ac:dyDescent="0.3">
      <c r="B40" s="23">
        <v>7</v>
      </c>
      <c r="C40" s="6"/>
      <c r="D40" s="7"/>
      <c r="E40" s="7"/>
      <c r="F40" s="10" t="s">
        <v>3</v>
      </c>
      <c r="G40" s="34">
        <v>60</v>
      </c>
      <c r="H40" s="3"/>
      <c r="I40" s="34">
        <v>66</v>
      </c>
      <c r="J40" s="35">
        <v>65</v>
      </c>
      <c r="K40" s="54">
        <f>+J40/G40*100</f>
        <v>108.33333333333333</v>
      </c>
      <c r="L40" s="54">
        <f>J40/I40*100</f>
        <v>98.484848484848484</v>
      </c>
    </row>
    <row r="41" spans="2:12" x14ac:dyDescent="0.3">
      <c r="B41" s="6"/>
      <c r="C41" s="6">
        <v>72</v>
      </c>
      <c r="D41" s="7"/>
      <c r="E41" s="7"/>
      <c r="F41" s="29" t="s">
        <v>26</v>
      </c>
      <c r="G41" s="3"/>
      <c r="H41" s="3"/>
      <c r="I41" s="3"/>
      <c r="J41" s="28"/>
      <c r="K41" s="28"/>
      <c r="L41" s="28"/>
    </row>
    <row r="42" spans="2:12" x14ac:dyDescent="0.3">
      <c r="B42" s="6"/>
      <c r="C42" s="6"/>
      <c r="D42" s="6">
        <v>721</v>
      </c>
      <c r="E42" s="6"/>
      <c r="F42" s="29" t="s">
        <v>27</v>
      </c>
      <c r="G42" s="3"/>
      <c r="H42" s="3"/>
      <c r="I42" s="3"/>
      <c r="J42" s="28"/>
      <c r="K42" s="28"/>
      <c r="L42" s="28"/>
    </row>
    <row r="43" spans="2:12" x14ac:dyDescent="0.3">
      <c r="B43" s="6"/>
      <c r="C43" s="6"/>
      <c r="D43" s="6"/>
      <c r="E43" s="6">
        <v>7211</v>
      </c>
      <c r="F43" s="29" t="s">
        <v>28</v>
      </c>
      <c r="G43" s="3">
        <v>60</v>
      </c>
      <c r="H43" s="3"/>
      <c r="I43" s="3">
        <v>66</v>
      </c>
      <c r="J43" s="28">
        <v>65</v>
      </c>
      <c r="K43" s="54">
        <f>+J43/G43*100</f>
        <v>108.33333333333333</v>
      </c>
      <c r="L43" s="54">
        <f>J43/I43*100</f>
        <v>98.484848484848484</v>
      </c>
    </row>
    <row r="44" spans="2:12" x14ac:dyDescent="0.3">
      <c r="B44" s="6"/>
      <c r="C44" s="6"/>
      <c r="D44" s="6"/>
      <c r="E44" s="6"/>
      <c r="F44" s="29"/>
      <c r="G44" s="3"/>
      <c r="H44" s="3"/>
      <c r="I44" s="3"/>
      <c r="J44" s="28"/>
      <c r="K44" s="54"/>
      <c r="L44" s="54"/>
    </row>
    <row r="45" spans="2:12" x14ac:dyDescent="0.3">
      <c r="B45" s="65"/>
      <c r="C45" s="65"/>
      <c r="D45" s="65"/>
      <c r="E45" s="65"/>
      <c r="F45" s="66"/>
      <c r="G45" s="67"/>
      <c r="H45" s="67"/>
      <c r="I45" s="67"/>
      <c r="J45" s="68"/>
      <c r="K45" s="69"/>
      <c r="L45" s="69"/>
    </row>
    <row r="46" spans="2:12" x14ac:dyDescent="0.3">
      <c r="B46" s="6"/>
      <c r="C46" s="6">
        <v>92</v>
      </c>
      <c r="D46" s="6"/>
      <c r="E46" s="6"/>
      <c r="F46" s="29" t="s">
        <v>163</v>
      </c>
      <c r="G46" s="3">
        <v>168290</v>
      </c>
      <c r="H46" s="3"/>
      <c r="I46" s="3">
        <v>116181</v>
      </c>
      <c r="J46" s="3">
        <v>121107</v>
      </c>
      <c r="K46" s="54">
        <f>+J46/G46*100</f>
        <v>71.963277675441205</v>
      </c>
      <c r="L46" s="54">
        <f>J46/I46*100</f>
        <v>104.23993596199035</v>
      </c>
    </row>
    <row r="47" spans="2:12" x14ac:dyDescent="0.3">
      <c r="B47" s="6"/>
      <c r="C47" s="6"/>
      <c r="D47" s="6">
        <v>922</v>
      </c>
      <c r="E47" s="6"/>
      <c r="F47" s="29" t="s">
        <v>164</v>
      </c>
      <c r="G47" s="3">
        <v>168290</v>
      </c>
      <c r="H47" s="3"/>
      <c r="I47" s="3">
        <v>116181</v>
      </c>
      <c r="J47" s="3">
        <v>121107</v>
      </c>
      <c r="K47" s="54">
        <f t="shared" ref="K47:K48" si="0">+J47/G47*100</f>
        <v>71.963277675441205</v>
      </c>
      <c r="L47" s="54">
        <f t="shared" ref="L47:L48" si="1">J47/I47*100</f>
        <v>104.23993596199035</v>
      </c>
    </row>
    <row r="48" spans="2:12" x14ac:dyDescent="0.3">
      <c r="B48" s="6"/>
      <c r="C48" s="6"/>
      <c r="D48" s="6"/>
      <c r="E48" s="6">
        <v>9221</v>
      </c>
      <c r="F48" s="29" t="s">
        <v>165</v>
      </c>
      <c r="G48" s="3">
        <v>168290</v>
      </c>
      <c r="H48" s="3"/>
      <c r="I48" s="3">
        <v>116181</v>
      </c>
      <c r="J48" s="3">
        <v>121707</v>
      </c>
      <c r="K48" s="54">
        <f t="shared" si="0"/>
        <v>72.319805098342144</v>
      </c>
      <c r="L48" s="54">
        <f t="shared" si="1"/>
        <v>104.75637152374313</v>
      </c>
    </row>
    <row r="49" spans="2:12" ht="26.4" x14ac:dyDescent="0.3">
      <c r="B49" s="6"/>
      <c r="C49" s="6"/>
      <c r="D49" s="6"/>
      <c r="E49" s="6"/>
      <c r="F49" s="72" t="s">
        <v>166</v>
      </c>
      <c r="G49" s="34">
        <f>+(G10+G48)</f>
        <v>1388488.44</v>
      </c>
      <c r="H49" s="34">
        <f t="shared" ref="H49:J49" si="2">+(H10+H48)</f>
        <v>0</v>
      </c>
      <c r="I49" s="34">
        <f t="shared" si="2"/>
        <v>1536628.1</v>
      </c>
      <c r="J49" s="34">
        <f t="shared" si="2"/>
        <v>1543806.24</v>
      </c>
      <c r="K49" s="28"/>
      <c r="L49" s="54"/>
    </row>
    <row r="50" spans="2:12" x14ac:dyDescent="0.3">
      <c r="B50" s="60"/>
      <c r="C50" s="60"/>
      <c r="D50" s="60"/>
      <c r="E50" s="60"/>
      <c r="F50" s="61"/>
      <c r="G50" s="62"/>
      <c r="H50" s="62"/>
      <c r="I50" s="62"/>
      <c r="J50" s="63"/>
      <c r="K50" s="63"/>
      <c r="L50" s="64"/>
    </row>
    <row r="51" spans="2:12" x14ac:dyDescent="0.3">
      <c r="B51" s="60"/>
      <c r="C51" s="60"/>
      <c r="D51" s="60"/>
      <c r="E51" s="60"/>
      <c r="F51" s="61"/>
      <c r="G51" s="62"/>
      <c r="H51" s="62"/>
      <c r="I51" s="62"/>
      <c r="J51" s="63"/>
      <c r="K51" s="63"/>
      <c r="L51" s="64"/>
    </row>
    <row r="52" spans="2:12" x14ac:dyDescent="0.3">
      <c r="B52" s="60"/>
      <c r="C52" s="60"/>
      <c r="D52" s="60"/>
      <c r="E52" s="60"/>
      <c r="F52" s="61"/>
      <c r="G52" s="62"/>
      <c r="H52" s="62"/>
      <c r="I52" s="62"/>
      <c r="J52" s="63"/>
      <c r="K52" s="63"/>
      <c r="L52" s="64"/>
    </row>
    <row r="53" spans="2:12" x14ac:dyDescent="0.3">
      <c r="B53" s="60"/>
      <c r="C53" s="60"/>
      <c r="D53" s="60"/>
      <c r="E53" s="60"/>
      <c r="F53" s="61"/>
      <c r="G53" s="62"/>
      <c r="H53" s="62"/>
      <c r="I53" s="62"/>
      <c r="J53" s="63"/>
      <c r="K53" s="63"/>
      <c r="L53" s="64"/>
    </row>
    <row r="54" spans="2:12" x14ac:dyDescent="0.3">
      <c r="B54" s="60"/>
      <c r="C54" s="60"/>
      <c r="D54" s="60"/>
      <c r="E54" s="60"/>
      <c r="F54" s="61"/>
      <c r="G54" s="62"/>
      <c r="H54" s="62"/>
      <c r="I54" s="62"/>
      <c r="J54" s="63"/>
      <c r="K54" s="63"/>
      <c r="L54" s="64"/>
    </row>
    <row r="55" spans="2:12" x14ac:dyDescent="0.3">
      <c r="B55" s="60"/>
      <c r="C55" s="60"/>
      <c r="D55" s="60"/>
      <c r="E55" s="60"/>
      <c r="F55" s="61"/>
      <c r="G55" s="62"/>
      <c r="H55" s="62"/>
      <c r="I55" s="62"/>
      <c r="J55" s="63"/>
      <c r="K55" s="63"/>
      <c r="L55" s="64"/>
    </row>
    <row r="56" spans="2:12" x14ac:dyDescent="0.3">
      <c r="B56" s="60"/>
      <c r="C56" s="60"/>
      <c r="D56" s="60"/>
      <c r="E56" s="60"/>
      <c r="F56" s="61"/>
      <c r="G56" s="62"/>
      <c r="H56" s="62"/>
      <c r="I56" s="62"/>
      <c r="J56" s="63"/>
      <c r="K56" s="63"/>
      <c r="L56" s="64"/>
    </row>
    <row r="57" spans="2:12" x14ac:dyDescent="0.3">
      <c r="B57" s="60"/>
      <c r="C57" s="60"/>
      <c r="D57" s="60"/>
      <c r="E57" s="60"/>
      <c r="F57" s="61"/>
      <c r="G57" s="62"/>
      <c r="H57" s="62"/>
      <c r="I57" s="62"/>
      <c r="J57" s="63"/>
      <c r="K57" s="63"/>
      <c r="L57" s="64"/>
    </row>
    <row r="58" spans="2:12" x14ac:dyDescent="0.3">
      <c r="B58" s="60"/>
      <c r="C58" s="60"/>
      <c r="D58" s="60"/>
      <c r="E58" s="60"/>
      <c r="F58" s="61"/>
      <c r="G58" s="62"/>
      <c r="H58" s="62"/>
      <c r="I58" s="62"/>
      <c r="J58" s="63"/>
      <c r="K58" s="63"/>
      <c r="L58" s="64"/>
    </row>
    <row r="59" spans="2:12" x14ac:dyDescent="0.3">
      <c r="B59" s="60"/>
      <c r="C59" s="60"/>
      <c r="D59" s="60"/>
      <c r="E59" s="60"/>
      <c r="F59" s="61"/>
      <c r="G59" s="62"/>
      <c r="H59" s="62"/>
      <c r="I59" s="62"/>
      <c r="J59" s="63"/>
      <c r="K59" s="63"/>
      <c r="L59" s="64"/>
    </row>
    <row r="60" spans="2:12" x14ac:dyDescent="0.3">
      <c r="B60" s="60"/>
      <c r="C60" s="60"/>
      <c r="D60" s="60"/>
      <c r="E60" s="60"/>
      <c r="F60" s="61"/>
      <c r="G60" s="62"/>
      <c r="H60" s="62"/>
      <c r="I60" s="62"/>
      <c r="J60" s="63"/>
      <c r="K60" s="63"/>
      <c r="L60" s="64"/>
    </row>
    <row r="61" spans="2:12" ht="15.75" customHeight="1" x14ac:dyDescent="0.3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2:12" ht="33" customHeight="1" x14ac:dyDescent="0.3">
      <c r="B62" s="212" t="s">
        <v>8</v>
      </c>
      <c r="C62" s="213"/>
      <c r="D62" s="213"/>
      <c r="E62" s="213"/>
      <c r="F62" s="214"/>
      <c r="G62" s="38" t="s">
        <v>147</v>
      </c>
      <c r="H62" s="38" t="s">
        <v>71</v>
      </c>
      <c r="I62" s="38" t="s">
        <v>280</v>
      </c>
      <c r="J62" s="38" t="s">
        <v>149</v>
      </c>
      <c r="K62" s="38" t="s">
        <v>16</v>
      </c>
      <c r="L62" s="38" t="s">
        <v>54</v>
      </c>
    </row>
    <row r="63" spans="2:12" s="27" customFormat="1" ht="10.199999999999999" x14ac:dyDescent="0.2">
      <c r="B63" s="215">
        <v>1</v>
      </c>
      <c r="C63" s="216"/>
      <c r="D63" s="216"/>
      <c r="E63" s="216"/>
      <c r="F63" s="217"/>
      <c r="G63" s="39">
        <v>2</v>
      </c>
      <c r="H63" s="39">
        <v>3</v>
      </c>
      <c r="I63" s="39">
        <v>4</v>
      </c>
      <c r="J63" s="39">
        <v>5</v>
      </c>
      <c r="K63" s="39" t="s">
        <v>18</v>
      </c>
      <c r="L63" s="39" t="s">
        <v>19</v>
      </c>
    </row>
    <row r="64" spans="2:12" x14ac:dyDescent="0.3">
      <c r="B64" s="5"/>
      <c r="C64" s="5"/>
      <c r="D64" s="5"/>
      <c r="E64" s="5"/>
      <c r="F64" s="5" t="s">
        <v>42</v>
      </c>
      <c r="G64" s="53">
        <f>+SUM(G65+G116)</f>
        <v>1272308</v>
      </c>
      <c r="H64" s="3"/>
      <c r="I64" s="53">
        <f>+SUM(I65+I116)</f>
        <v>1536628.15</v>
      </c>
      <c r="J64" s="53">
        <f>+SUM(J65+J116)</f>
        <v>1416570.47</v>
      </c>
      <c r="K64" s="28"/>
      <c r="L64" s="28"/>
    </row>
    <row r="65" spans="2:12" x14ac:dyDescent="0.3">
      <c r="B65" s="5">
        <v>3</v>
      </c>
      <c r="C65" s="5"/>
      <c r="D65" s="5"/>
      <c r="E65" s="5"/>
      <c r="F65" s="5" t="s">
        <v>4</v>
      </c>
      <c r="G65" s="34">
        <f>+SUM(G66+G74+G106+G110)</f>
        <v>1248011</v>
      </c>
      <c r="H65" s="3"/>
      <c r="I65" s="34">
        <f>+SUM(I66+I74+I106+I110)</f>
        <v>1448932.15</v>
      </c>
      <c r="J65" s="34">
        <f>+SUM(J66+J74+J106+J110)</f>
        <v>1394030.47</v>
      </c>
      <c r="K65" s="54">
        <f>+J65/G65*100</f>
        <v>111.70017491833005</v>
      </c>
      <c r="L65" s="54">
        <f>J65/I65*100</f>
        <v>96.210886755463335</v>
      </c>
    </row>
    <row r="66" spans="2:12" x14ac:dyDescent="0.3">
      <c r="B66" s="5"/>
      <c r="C66" s="10">
        <v>31</v>
      </c>
      <c r="D66" s="10"/>
      <c r="E66" s="10"/>
      <c r="F66" s="10" t="s">
        <v>5</v>
      </c>
      <c r="G66" s="34">
        <f>+SUM(G67+G69+G71)</f>
        <v>1034104</v>
      </c>
      <c r="H66" s="3"/>
      <c r="I66" s="34">
        <v>1203384</v>
      </c>
      <c r="J66" s="34">
        <f>+SUM(J67+J69+J71)</f>
        <v>1186132.06</v>
      </c>
      <c r="K66" s="54">
        <f t="shared" ref="K66:K72" si="3">+J66/G66*100</f>
        <v>114.70142848301525</v>
      </c>
      <c r="L66" s="54">
        <f>J66/I66*100</f>
        <v>98.566381138522701</v>
      </c>
    </row>
    <row r="67" spans="2:12" x14ac:dyDescent="0.3">
      <c r="B67" s="6"/>
      <c r="C67" s="6"/>
      <c r="D67" s="6">
        <v>311</v>
      </c>
      <c r="E67" s="6"/>
      <c r="F67" s="6" t="s">
        <v>29</v>
      </c>
      <c r="G67" s="3">
        <v>860780</v>
      </c>
      <c r="H67" s="3"/>
      <c r="I67" s="3"/>
      <c r="J67" s="55">
        <v>978470.06</v>
      </c>
      <c r="K67" s="54">
        <f t="shared" si="3"/>
        <v>113.67249006714842</v>
      </c>
      <c r="L67" s="28"/>
    </row>
    <row r="68" spans="2:12" x14ac:dyDescent="0.3">
      <c r="B68" s="6"/>
      <c r="C68" s="6"/>
      <c r="D68" s="6"/>
      <c r="E68" s="6">
        <v>3111</v>
      </c>
      <c r="F68" s="6" t="s">
        <v>30</v>
      </c>
      <c r="G68" s="3">
        <v>860780</v>
      </c>
      <c r="H68" s="3"/>
      <c r="I68" s="3"/>
      <c r="J68" s="55">
        <v>978470.06</v>
      </c>
      <c r="K68" s="54">
        <f t="shared" si="3"/>
        <v>113.67249006714842</v>
      </c>
      <c r="L68" s="28"/>
    </row>
    <row r="69" spans="2:12" x14ac:dyDescent="0.3">
      <c r="B69" s="6"/>
      <c r="C69" s="6"/>
      <c r="D69" s="6">
        <v>312</v>
      </c>
      <c r="E69" s="6"/>
      <c r="F69" s="6" t="s">
        <v>98</v>
      </c>
      <c r="G69" s="3">
        <v>38258</v>
      </c>
      <c r="H69" s="3"/>
      <c r="I69" s="3"/>
      <c r="J69" s="55">
        <v>52067</v>
      </c>
      <c r="K69" s="54">
        <f t="shared" si="3"/>
        <v>136.09441162632652</v>
      </c>
      <c r="L69" s="28"/>
    </row>
    <row r="70" spans="2:12" x14ac:dyDescent="0.3">
      <c r="B70" s="6"/>
      <c r="C70" s="6"/>
      <c r="D70" s="6"/>
      <c r="E70" s="6">
        <v>3121</v>
      </c>
      <c r="F70" s="6" t="s">
        <v>98</v>
      </c>
      <c r="G70" s="3">
        <v>38258</v>
      </c>
      <c r="H70" s="3"/>
      <c r="I70" s="3"/>
      <c r="J70" s="55">
        <v>52067</v>
      </c>
      <c r="K70" s="54">
        <f t="shared" si="3"/>
        <v>136.09441162632652</v>
      </c>
      <c r="L70" s="28"/>
    </row>
    <row r="71" spans="2:12" x14ac:dyDescent="0.3">
      <c r="B71" s="6"/>
      <c r="C71" s="6"/>
      <c r="D71" s="6">
        <v>313</v>
      </c>
      <c r="E71" s="6"/>
      <c r="F71" s="6" t="s">
        <v>99</v>
      </c>
      <c r="G71" s="3">
        <v>135066</v>
      </c>
      <c r="H71" s="3"/>
      <c r="I71" s="3"/>
      <c r="J71" s="55">
        <v>155595</v>
      </c>
      <c r="K71" s="54">
        <f t="shared" si="3"/>
        <v>115.19923592910133</v>
      </c>
      <c r="L71" s="28"/>
    </row>
    <row r="72" spans="2:12" x14ac:dyDescent="0.3">
      <c r="B72" s="6"/>
      <c r="C72" s="6"/>
      <c r="D72" s="6"/>
      <c r="E72" s="6">
        <v>3132</v>
      </c>
      <c r="F72" s="6" t="s">
        <v>100</v>
      </c>
      <c r="G72" s="3">
        <v>135066</v>
      </c>
      <c r="H72" s="3"/>
      <c r="I72" s="3"/>
      <c r="J72" s="55">
        <v>155595</v>
      </c>
      <c r="K72" s="54">
        <f t="shared" si="3"/>
        <v>115.19923592910133</v>
      </c>
      <c r="L72" s="28"/>
    </row>
    <row r="73" spans="2:12" x14ac:dyDescent="0.3">
      <c r="B73" s="6"/>
      <c r="C73" s="6"/>
      <c r="D73" s="6"/>
      <c r="E73" s="6"/>
      <c r="F73" s="6"/>
      <c r="G73" s="3"/>
      <c r="H73" s="3"/>
      <c r="I73" s="3"/>
      <c r="J73" s="28"/>
      <c r="K73" s="28"/>
      <c r="L73" s="28"/>
    </row>
    <row r="74" spans="2:12" x14ac:dyDescent="0.3">
      <c r="B74" s="6"/>
      <c r="C74" s="6">
        <v>32</v>
      </c>
      <c r="D74" s="7"/>
      <c r="E74" s="7"/>
      <c r="F74" s="6" t="s">
        <v>12</v>
      </c>
      <c r="G74" s="34">
        <f>+SUM(G75+G79+G85+G95+G98)</f>
        <v>160511</v>
      </c>
      <c r="H74" s="3"/>
      <c r="I74" s="34">
        <v>192275.15</v>
      </c>
      <c r="J74" s="34">
        <f>+SUM(J75+J79+J85+J95+J98)</f>
        <v>156819.41</v>
      </c>
      <c r="K74" s="54">
        <f>+J74/G74*100</f>
        <v>97.700101550672542</v>
      </c>
      <c r="L74" s="57">
        <f>J74/I74*100</f>
        <v>81.559894765392201</v>
      </c>
    </row>
    <row r="75" spans="2:12" x14ac:dyDescent="0.3">
      <c r="B75" s="6"/>
      <c r="C75" s="6"/>
      <c r="D75" s="6">
        <v>321</v>
      </c>
      <c r="E75" s="6"/>
      <c r="F75" s="6" t="s">
        <v>31</v>
      </c>
      <c r="G75" s="3">
        <f>+SUM(G76:G78)</f>
        <v>69368</v>
      </c>
      <c r="H75" s="3"/>
      <c r="I75" s="3"/>
      <c r="J75" s="3">
        <f>+SUM(J76:J78)</f>
        <v>33459.410000000003</v>
      </c>
      <c r="K75" s="54">
        <f t="shared" ref="K75:K96" si="4">+J75/G75*100</f>
        <v>48.234647099527166</v>
      </c>
      <c r="L75" s="28"/>
    </row>
    <row r="76" spans="2:12" x14ac:dyDescent="0.3">
      <c r="B76" s="6"/>
      <c r="C76" s="23"/>
      <c r="D76" s="6"/>
      <c r="E76" s="6">
        <v>3211</v>
      </c>
      <c r="F76" s="29" t="s">
        <v>32</v>
      </c>
      <c r="G76" s="3">
        <v>50667</v>
      </c>
      <c r="H76" s="3"/>
      <c r="I76" s="3"/>
      <c r="J76" s="55">
        <v>10943</v>
      </c>
      <c r="K76" s="54">
        <f t="shared" si="4"/>
        <v>21.597884224445892</v>
      </c>
      <c r="L76" s="28"/>
    </row>
    <row r="77" spans="2:12" ht="26.4" x14ac:dyDescent="0.3">
      <c r="B77" s="6"/>
      <c r="C77" s="23"/>
      <c r="D77" s="6"/>
      <c r="E77" s="6">
        <v>3212</v>
      </c>
      <c r="F77" s="29" t="s">
        <v>101</v>
      </c>
      <c r="G77" s="3">
        <v>17929</v>
      </c>
      <c r="H77" s="3"/>
      <c r="I77" s="3"/>
      <c r="J77" s="55">
        <v>22042.41</v>
      </c>
      <c r="K77" s="54">
        <f t="shared" si="4"/>
        <v>122.94277427631212</v>
      </c>
      <c r="L77" s="28"/>
    </row>
    <row r="78" spans="2:12" x14ac:dyDescent="0.3">
      <c r="B78" s="6"/>
      <c r="C78" s="23"/>
      <c r="D78" s="6"/>
      <c r="E78" s="6">
        <v>3213</v>
      </c>
      <c r="F78" s="29" t="s">
        <v>102</v>
      </c>
      <c r="G78" s="3">
        <v>772</v>
      </c>
      <c r="H78" s="3"/>
      <c r="I78" s="3"/>
      <c r="J78" s="28">
        <v>474</v>
      </c>
      <c r="K78" s="54">
        <f t="shared" si="4"/>
        <v>61.398963730569946</v>
      </c>
      <c r="L78" s="28"/>
    </row>
    <row r="79" spans="2:12" x14ac:dyDescent="0.3">
      <c r="B79" s="6"/>
      <c r="C79" s="23"/>
      <c r="D79" s="6">
        <v>322</v>
      </c>
      <c r="E79" s="6"/>
      <c r="F79" s="29" t="s">
        <v>103</v>
      </c>
      <c r="G79" s="3">
        <f>+SUM(G80:G84)</f>
        <v>28964</v>
      </c>
      <c r="H79" s="3"/>
      <c r="I79" s="3"/>
      <c r="J79" s="3">
        <f>+SUM(J80:J84)</f>
        <v>31797</v>
      </c>
      <c r="K79" s="54">
        <f t="shared" si="4"/>
        <v>109.78110758182571</v>
      </c>
      <c r="L79" s="28"/>
    </row>
    <row r="80" spans="2:12" x14ac:dyDescent="0.3">
      <c r="B80" s="6"/>
      <c r="C80" s="23"/>
      <c r="D80" s="6"/>
      <c r="E80" s="6">
        <v>3221</v>
      </c>
      <c r="F80" s="29" t="s">
        <v>104</v>
      </c>
      <c r="G80" s="3">
        <v>10568</v>
      </c>
      <c r="H80" s="3"/>
      <c r="I80" s="3"/>
      <c r="J80" s="55">
        <v>14974</v>
      </c>
      <c r="K80" s="54">
        <f t="shared" si="4"/>
        <v>141.69190007570023</v>
      </c>
      <c r="L80" s="28"/>
    </row>
    <row r="81" spans="2:12" x14ac:dyDescent="0.3">
      <c r="B81" s="6"/>
      <c r="C81" s="23"/>
      <c r="D81" s="6"/>
      <c r="E81" s="6">
        <v>3222</v>
      </c>
      <c r="F81" s="29" t="s">
        <v>105</v>
      </c>
      <c r="G81" s="3">
        <v>2576</v>
      </c>
      <c r="H81" s="3"/>
      <c r="I81" s="3"/>
      <c r="J81" s="55">
        <v>2064</v>
      </c>
      <c r="K81" s="54">
        <f t="shared" si="4"/>
        <v>80.124223602484463</v>
      </c>
      <c r="L81" s="28"/>
    </row>
    <row r="82" spans="2:12" x14ac:dyDescent="0.3">
      <c r="B82" s="6"/>
      <c r="C82" s="23"/>
      <c r="D82" s="6"/>
      <c r="E82" s="6">
        <v>3223</v>
      </c>
      <c r="F82" s="29" t="s">
        <v>106</v>
      </c>
      <c r="G82" s="3">
        <v>14456</v>
      </c>
      <c r="H82" s="3"/>
      <c r="I82" s="3"/>
      <c r="J82" s="55">
        <v>11491</v>
      </c>
      <c r="K82" s="54">
        <f t="shared" si="4"/>
        <v>79.489485334809075</v>
      </c>
      <c r="L82" s="28"/>
    </row>
    <row r="83" spans="2:12" x14ac:dyDescent="0.3">
      <c r="B83" s="6"/>
      <c r="C83" s="23"/>
      <c r="D83" s="6"/>
      <c r="E83" s="6">
        <v>3224</v>
      </c>
      <c r="F83" s="29" t="s">
        <v>107</v>
      </c>
      <c r="G83" s="3">
        <v>780</v>
      </c>
      <c r="H83" s="3"/>
      <c r="I83" s="3"/>
      <c r="J83" s="55">
        <v>3004</v>
      </c>
      <c r="K83" s="54">
        <f t="shared" si="4"/>
        <v>385.12820512820514</v>
      </c>
      <c r="L83" s="28"/>
    </row>
    <row r="84" spans="2:12" x14ac:dyDescent="0.3">
      <c r="B84" s="6"/>
      <c r="C84" s="23"/>
      <c r="D84" s="6"/>
      <c r="E84" s="6">
        <v>3225</v>
      </c>
      <c r="F84" s="29" t="s">
        <v>108</v>
      </c>
      <c r="G84" s="3">
        <v>584</v>
      </c>
      <c r="H84" s="3"/>
      <c r="I84" s="3"/>
      <c r="J84" s="55">
        <v>264</v>
      </c>
      <c r="K84" s="54">
        <f t="shared" si="4"/>
        <v>45.205479452054789</v>
      </c>
      <c r="L84" s="28"/>
    </row>
    <row r="85" spans="2:12" x14ac:dyDescent="0.3">
      <c r="B85" s="6"/>
      <c r="C85" s="23"/>
      <c r="D85" s="6">
        <v>323</v>
      </c>
      <c r="E85" s="6"/>
      <c r="F85" s="29" t="s">
        <v>109</v>
      </c>
      <c r="G85" s="3">
        <f>+SUM(G86:G94)</f>
        <v>46874</v>
      </c>
      <c r="H85" s="3"/>
      <c r="I85" s="3"/>
      <c r="J85" s="3">
        <f>+SUM(J86:J94)</f>
        <v>67033</v>
      </c>
      <c r="K85" s="54">
        <f t="shared" si="4"/>
        <v>143.00678414472841</v>
      </c>
      <c r="L85" s="28"/>
    </row>
    <row r="86" spans="2:12" x14ac:dyDescent="0.3">
      <c r="B86" s="6"/>
      <c r="C86" s="23"/>
      <c r="D86" s="6"/>
      <c r="E86" s="6">
        <v>3231</v>
      </c>
      <c r="F86" s="29" t="s">
        <v>110</v>
      </c>
      <c r="G86" s="3">
        <v>2811</v>
      </c>
      <c r="H86" s="3"/>
      <c r="I86" s="3"/>
      <c r="J86" s="55">
        <v>5174</v>
      </c>
      <c r="K86" s="54">
        <f t="shared" si="4"/>
        <v>184.06261117040199</v>
      </c>
      <c r="L86" s="28"/>
    </row>
    <row r="87" spans="2:12" x14ac:dyDescent="0.3">
      <c r="B87" s="6"/>
      <c r="C87" s="23"/>
      <c r="D87" s="6"/>
      <c r="E87" s="6">
        <v>3232</v>
      </c>
      <c r="F87" s="29" t="s">
        <v>111</v>
      </c>
      <c r="G87" s="3">
        <v>5871</v>
      </c>
      <c r="H87" s="3"/>
      <c r="I87" s="3"/>
      <c r="J87" s="55">
        <v>3841</v>
      </c>
      <c r="K87" s="54">
        <f t="shared" si="4"/>
        <v>65.423266905126894</v>
      </c>
      <c r="L87" s="28"/>
    </row>
    <row r="88" spans="2:12" x14ac:dyDescent="0.3">
      <c r="B88" s="6"/>
      <c r="C88" s="23"/>
      <c r="D88" s="6"/>
      <c r="E88" s="6">
        <v>3233</v>
      </c>
      <c r="F88" s="29" t="s">
        <v>112</v>
      </c>
      <c r="G88" s="3">
        <v>257</v>
      </c>
      <c r="H88" s="3"/>
      <c r="I88" s="3"/>
      <c r="J88" s="55">
        <v>293</v>
      </c>
      <c r="K88" s="54">
        <f t="shared" si="4"/>
        <v>114.00778210116731</v>
      </c>
      <c r="L88" s="28"/>
    </row>
    <row r="89" spans="2:12" x14ac:dyDescent="0.3">
      <c r="B89" s="6"/>
      <c r="C89" s="23"/>
      <c r="D89" s="6"/>
      <c r="E89" s="6">
        <v>3234</v>
      </c>
      <c r="F89" s="29" t="s">
        <v>113</v>
      </c>
      <c r="G89" s="3">
        <v>3772</v>
      </c>
      <c r="H89" s="3"/>
      <c r="I89" s="3"/>
      <c r="J89" s="55">
        <v>3180</v>
      </c>
      <c r="K89" s="54">
        <f t="shared" si="4"/>
        <v>84.305408271474008</v>
      </c>
      <c r="L89" s="28"/>
    </row>
    <row r="90" spans="2:12" x14ac:dyDescent="0.3">
      <c r="B90" s="6"/>
      <c r="C90" s="23"/>
      <c r="D90" s="6"/>
      <c r="E90" s="6">
        <v>3235</v>
      </c>
      <c r="F90" s="29" t="s">
        <v>114</v>
      </c>
      <c r="G90" s="3">
        <v>12795</v>
      </c>
      <c r="H90" s="3"/>
      <c r="I90" s="3"/>
      <c r="J90" s="55">
        <v>11041</v>
      </c>
      <c r="K90" s="54">
        <f t="shared" si="4"/>
        <v>86.291520125048848</v>
      </c>
      <c r="L90" s="28"/>
    </row>
    <row r="91" spans="2:12" x14ac:dyDescent="0.3">
      <c r="B91" s="6"/>
      <c r="C91" s="23"/>
      <c r="D91" s="6"/>
      <c r="E91" s="6">
        <v>3236</v>
      </c>
      <c r="F91" s="29" t="s">
        <v>115</v>
      </c>
      <c r="G91" s="3">
        <v>523</v>
      </c>
      <c r="H91" s="3"/>
      <c r="I91" s="3"/>
      <c r="J91" s="55">
        <v>3404</v>
      </c>
      <c r="K91" s="54">
        <f t="shared" si="4"/>
        <v>650.86042065009565</v>
      </c>
      <c r="L91" s="28"/>
    </row>
    <row r="92" spans="2:12" x14ac:dyDescent="0.3">
      <c r="B92" s="6"/>
      <c r="C92" s="23"/>
      <c r="D92" s="6"/>
      <c r="E92" s="6">
        <v>3237</v>
      </c>
      <c r="F92" s="29" t="s">
        <v>116</v>
      </c>
      <c r="G92" s="3">
        <v>9739</v>
      </c>
      <c r="H92" s="3"/>
      <c r="I92" s="3"/>
      <c r="J92" s="55">
        <v>13995</v>
      </c>
      <c r="K92" s="54">
        <f t="shared" si="4"/>
        <v>143.70058527569566</v>
      </c>
      <c r="L92" s="28"/>
    </row>
    <row r="93" spans="2:12" x14ac:dyDescent="0.3">
      <c r="B93" s="6"/>
      <c r="C93" s="23"/>
      <c r="D93" s="6"/>
      <c r="E93" s="6">
        <v>3238</v>
      </c>
      <c r="F93" s="29" t="s">
        <v>117</v>
      </c>
      <c r="G93" s="3">
        <v>4588</v>
      </c>
      <c r="H93" s="3"/>
      <c r="I93" s="3"/>
      <c r="J93" s="55">
        <v>4728</v>
      </c>
      <c r="K93" s="54">
        <f t="shared" si="4"/>
        <v>103.05143853530952</v>
      </c>
      <c r="L93" s="28"/>
    </row>
    <row r="94" spans="2:12" x14ac:dyDescent="0.3">
      <c r="B94" s="6"/>
      <c r="C94" s="23"/>
      <c r="D94" s="6"/>
      <c r="E94" s="6">
        <v>3239</v>
      </c>
      <c r="F94" s="29" t="s">
        <v>118</v>
      </c>
      <c r="G94" s="3">
        <v>6518</v>
      </c>
      <c r="H94" s="3"/>
      <c r="I94" s="3"/>
      <c r="J94" s="55">
        <v>21377</v>
      </c>
      <c r="K94" s="54">
        <f t="shared" si="4"/>
        <v>327.96870205584537</v>
      </c>
      <c r="L94" s="28"/>
    </row>
    <row r="95" spans="2:12" x14ac:dyDescent="0.3">
      <c r="B95" s="6"/>
      <c r="C95" s="23"/>
      <c r="D95" s="6">
        <v>324</v>
      </c>
      <c r="E95" s="6"/>
      <c r="F95" s="29" t="s">
        <v>119</v>
      </c>
      <c r="G95" s="3">
        <v>5891</v>
      </c>
      <c r="H95" s="3"/>
      <c r="I95" s="3"/>
      <c r="J95" s="55">
        <v>13621</v>
      </c>
      <c r="K95" s="54">
        <f t="shared" si="4"/>
        <v>231.21711084705484</v>
      </c>
      <c r="L95" s="28"/>
    </row>
    <row r="96" spans="2:12" x14ac:dyDescent="0.3">
      <c r="B96" s="6"/>
      <c r="C96" s="23"/>
      <c r="D96" s="6"/>
      <c r="E96" s="6">
        <v>3241</v>
      </c>
      <c r="F96" s="29" t="s">
        <v>119</v>
      </c>
      <c r="G96" s="3">
        <v>5891</v>
      </c>
      <c r="H96" s="3"/>
      <c r="I96" s="3"/>
      <c r="J96" s="55">
        <v>13621</v>
      </c>
      <c r="K96" s="54">
        <f t="shared" si="4"/>
        <v>231.21711084705484</v>
      </c>
      <c r="L96" s="28"/>
    </row>
    <row r="97" spans="2:12" x14ac:dyDescent="0.3">
      <c r="B97" s="6"/>
      <c r="C97" s="23"/>
      <c r="D97" s="6"/>
      <c r="E97" s="6"/>
      <c r="F97" s="29"/>
      <c r="G97" s="3"/>
      <c r="H97" s="3"/>
      <c r="I97" s="3"/>
      <c r="J97" s="28"/>
      <c r="K97" s="28"/>
      <c r="L97" s="28"/>
    </row>
    <row r="98" spans="2:12" x14ac:dyDescent="0.3">
      <c r="B98" s="6"/>
      <c r="C98" s="23"/>
      <c r="D98" s="6">
        <v>329</v>
      </c>
      <c r="E98" s="6"/>
      <c r="F98" s="29" t="s">
        <v>120</v>
      </c>
      <c r="G98" s="3">
        <f>+SUM(G99:G104)</f>
        <v>9414</v>
      </c>
      <c r="H98" s="3"/>
      <c r="I98" s="3"/>
      <c r="J98" s="3">
        <f>+SUM(J99:J104)</f>
        <v>10909</v>
      </c>
      <c r="K98" s="54">
        <f>+J98/G98*100</f>
        <v>115.88060335670278</v>
      </c>
      <c r="L98" s="28"/>
    </row>
    <row r="99" spans="2:12" x14ac:dyDescent="0.3">
      <c r="B99" s="6"/>
      <c r="C99" s="23"/>
      <c r="D99" s="6"/>
      <c r="E99" s="6">
        <v>3292</v>
      </c>
      <c r="F99" s="29" t="s">
        <v>121</v>
      </c>
      <c r="G99" s="3">
        <v>3050</v>
      </c>
      <c r="H99" s="3"/>
      <c r="I99" s="3"/>
      <c r="J99" s="55">
        <v>1468</v>
      </c>
      <c r="K99" s="54">
        <f>+J99/G99*100</f>
        <v>48.131147540983605</v>
      </c>
      <c r="L99" s="28"/>
    </row>
    <row r="100" spans="2:12" x14ac:dyDescent="0.3">
      <c r="B100" s="6"/>
      <c r="C100" s="6"/>
      <c r="D100" s="6"/>
      <c r="E100" s="6">
        <v>3293</v>
      </c>
      <c r="F100" s="29" t="s">
        <v>122</v>
      </c>
      <c r="G100" s="3">
        <v>418</v>
      </c>
      <c r="H100" s="3"/>
      <c r="I100" s="3"/>
      <c r="J100" s="55">
        <v>2145</v>
      </c>
      <c r="K100" s="54">
        <f>+J100/G100*100</f>
        <v>513.15789473684208</v>
      </c>
      <c r="L100" s="28"/>
    </row>
    <row r="101" spans="2:12" x14ac:dyDescent="0.3">
      <c r="B101" s="6"/>
      <c r="C101" s="6"/>
      <c r="D101" s="6"/>
      <c r="E101" s="6">
        <v>3294</v>
      </c>
      <c r="F101" s="29" t="s">
        <v>123</v>
      </c>
      <c r="G101" s="3">
        <v>132</v>
      </c>
      <c r="H101" s="3"/>
      <c r="I101" s="3"/>
      <c r="J101" s="55">
        <v>135</v>
      </c>
      <c r="K101" s="54">
        <f>+J101/G101*100</f>
        <v>102.27272727272727</v>
      </c>
      <c r="L101" s="28"/>
    </row>
    <row r="102" spans="2:12" x14ac:dyDescent="0.3">
      <c r="B102" s="6"/>
      <c r="C102" s="23"/>
      <c r="D102" s="6"/>
      <c r="E102" s="6">
        <v>3295</v>
      </c>
      <c r="F102" s="29" t="s">
        <v>124</v>
      </c>
      <c r="G102" s="3">
        <v>2188</v>
      </c>
      <c r="H102" s="3"/>
      <c r="I102" s="3"/>
      <c r="J102" s="55">
        <v>3721</v>
      </c>
      <c r="K102" s="54">
        <f>+J102/G102*100</f>
        <v>170.06398537477148</v>
      </c>
      <c r="L102" s="28"/>
    </row>
    <row r="103" spans="2:12" x14ac:dyDescent="0.3">
      <c r="B103" s="6"/>
      <c r="C103" s="23"/>
      <c r="D103" s="6"/>
      <c r="E103" s="6">
        <v>3296</v>
      </c>
      <c r="F103" s="29" t="s">
        <v>125</v>
      </c>
      <c r="G103" s="3">
        <v>1895</v>
      </c>
      <c r="H103" s="3"/>
      <c r="I103" s="3"/>
      <c r="J103" s="55"/>
      <c r="K103" s="28"/>
      <c r="L103" s="28"/>
    </row>
    <row r="104" spans="2:12" x14ac:dyDescent="0.3">
      <c r="B104" s="6"/>
      <c r="C104" s="23"/>
      <c r="D104" s="6"/>
      <c r="E104" s="6">
        <v>3299</v>
      </c>
      <c r="F104" s="29" t="s">
        <v>126</v>
      </c>
      <c r="G104" s="3">
        <v>1731</v>
      </c>
      <c r="H104" s="3"/>
      <c r="I104" s="3"/>
      <c r="J104" s="55">
        <v>3440</v>
      </c>
      <c r="K104" s="54">
        <f>+J104/G104*100</f>
        <v>198.72905834777586</v>
      </c>
      <c r="L104" s="28"/>
    </row>
    <row r="105" spans="2:12" x14ac:dyDescent="0.3">
      <c r="B105" s="6"/>
      <c r="C105" s="23"/>
      <c r="D105" s="6"/>
      <c r="E105" s="6"/>
      <c r="F105" s="29"/>
      <c r="G105" s="3"/>
      <c r="H105" s="3"/>
      <c r="I105" s="3"/>
      <c r="J105" s="28"/>
      <c r="K105" s="28"/>
      <c r="L105" s="28"/>
    </row>
    <row r="106" spans="2:12" x14ac:dyDescent="0.3">
      <c r="B106" s="6"/>
      <c r="C106" s="6">
        <v>34</v>
      </c>
      <c r="D106" s="6"/>
      <c r="E106" s="6"/>
      <c r="F106" s="29" t="s">
        <v>127</v>
      </c>
      <c r="G106" s="34">
        <v>2989</v>
      </c>
      <c r="H106" s="3"/>
      <c r="I106" s="34">
        <v>2310</v>
      </c>
      <c r="J106" s="57">
        <v>1251</v>
      </c>
      <c r="K106" s="54">
        <f>+J106/G106*100</f>
        <v>41.853462696554033</v>
      </c>
      <c r="L106" s="57">
        <f>J106/I106*100</f>
        <v>54.155844155844157</v>
      </c>
    </row>
    <row r="107" spans="2:12" x14ac:dyDescent="0.3">
      <c r="B107" s="6"/>
      <c r="C107" s="6"/>
      <c r="D107" s="6">
        <v>343</v>
      </c>
      <c r="E107" s="6"/>
      <c r="F107" s="29" t="s">
        <v>128</v>
      </c>
      <c r="G107" s="3"/>
      <c r="H107" s="3"/>
      <c r="I107" s="3"/>
      <c r="J107" s="55">
        <f>+SUM(J108:J109)</f>
        <v>1251</v>
      </c>
      <c r="K107" s="54">
        <v>0</v>
      </c>
      <c r="L107" s="28"/>
    </row>
    <row r="108" spans="2:12" x14ac:dyDescent="0.3">
      <c r="B108" s="6"/>
      <c r="C108" s="6"/>
      <c r="D108" s="6"/>
      <c r="E108" s="6">
        <v>3431</v>
      </c>
      <c r="F108" s="29" t="s">
        <v>129</v>
      </c>
      <c r="G108" s="3">
        <v>1155</v>
      </c>
      <c r="H108" s="3"/>
      <c r="I108" s="3"/>
      <c r="J108" s="55">
        <v>1250</v>
      </c>
      <c r="K108" s="54">
        <f>+J108/G108*100</f>
        <v>108.22510822510823</v>
      </c>
      <c r="L108" s="28"/>
    </row>
    <row r="109" spans="2:12" x14ac:dyDescent="0.3">
      <c r="B109" s="6"/>
      <c r="C109" s="6"/>
      <c r="D109" s="6"/>
      <c r="E109" s="6">
        <v>3433</v>
      </c>
      <c r="F109" s="29" t="s">
        <v>144</v>
      </c>
      <c r="G109" s="3">
        <v>1834</v>
      </c>
      <c r="H109" s="3"/>
      <c r="I109" s="3"/>
      <c r="J109" s="28">
        <v>1</v>
      </c>
      <c r="K109" s="54">
        <f>+J109/G109*100</f>
        <v>5.452562704471102E-2</v>
      </c>
      <c r="L109" s="28"/>
    </row>
    <row r="110" spans="2:12" x14ac:dyDescent="0.3">
      <c r="B110" s="6"/>
      <c r="C110" s="6">
        <v>38</v>
      </c>
      <c r="D110" s="6"/>
      <c r="E110" s="6"/>
      <c r="F110" s="29" t="s">
        <v>130</v>
      </c>
      <c r="G110" s="34">
        <v>50407</v>
      </c>
      <c r="H110" s="3"/>
      <c r="I110" s="34">
        <v>50963</v>
      </c>
      <c r="J110" s="57">
        <f>+SUM(J112:J113)</f>
        <v>49828</v>
      </c>
      <c r="K110" s="54">
        <f>+J110/G110*100</f>
        <v>98.85135001091119</v>
      </c>
      <c r="L110" s="57">
        <f>J110/I110*100</f>
        <v>97.772894060396752</v>
      </c>
    </row>
    <row r="111" spans="2:12" x14ac:dyDescent="0.3">
      <c r="B111" s="6"/>
      <c r="C111" s="6"/>
      <c r="D111" s="6">
        <v>381</v>
      </c>
      <c r="E111" s="6"/>
      <c r="F111" s="29" t="s">
        <v>131</v>
      </c>
      <c r="G111" s="3"/>
      <c r="H111" s="3"/>
      <c r="I111" s="3"/>
      <c r="J111" s="28"/>
      <c r="K111" s="28"/>
      <c r="L111" s="28"/>
    </row>
    <row r="112" spans="2:12" x14ac:dyDescent="0.3">
      <c r="B112" s="6"/>
      <c r="C112" s="6"/>
      <c r="D112" s="6"/>
      <c r="E112" s="6">
        <v>3812</v>
      </c>
      <c r="F112" s="29" t="s">
        <v>145</v>
      </c>
      <c r="G112" s="3"/>
      <c r="H112" s="3"/>
      <c r="I112" s="3"/>
      <c r="J112" s="28">
        <v>941</v>
      </c>
      <c r="K112" s="54">
        <v>0</v>
      </c>
      <c r="L112" s="28"/>
    </row>
    <row r="113" spans="2:12" x14ac:dyDescent="0.3">
      <c r="B113" s="6"/>
      <c r="C113" s="6"/>
      <c r="D113" s="6"/>
      <c r="E113" s="6">
        <v>3813</v>
      </c>
      <c r="F113" s="29" t="s">
        <v>132</v>
      </c>
      <c r="G113" s="3">
        <v>50407</v>
      </c>
      <c r="H113" s="3"/>
      <c r="I113" s="3"/>
      <c r="J113" s="55">
        <v>48887</v>
      </c>
      <c r="K113" s="54">
        <f>+J113/G113*100</f>
        <v>96.984545797210714</v>
      </c>
      <c r="L113" s="28"/>
    </row>
    <row r="114" spans="2:12" x14ac:dyDescent="0.3">
      <c r="B114" s="6"/>
      <c r="C114" s="23"/>
      <c r="D114" s="7"/>
      <c r="E114" s="7" t="s">
        <v>25</v>
      </c>
      <c r="F114" s="7"/>
      <c r="G114" s="3"/>
      <c r="H114" s="3"/>
      <c r="I114" s="3"/>
      <c r="J114" s="28"/>
      <c r="K114" s="28"/>
      <c r="L114" s="28"/>
    </row>
    <row r="115" spans="2:12" x14ac:dyDescent="0.3">
      <c r="B115" s="6"/>
      <c r="C115" s="6"/>
      <c r="D115" s="7"/>
      <c r="E115" s="7"/>
      <c r="F115" s="7"/>
      <c r="G115" s="3"/>
      <c r="H115" s="3"/>
      <c r="I115" s="3"/>
      <c r="J115" s="28"/>
      <c r="K115" s="28"/>
      <c r="L115" s="28"/>
    </row>
    <row r="116" spans="2:12" x14ac:dyDescent="0.3">
      <c r="B116" s="8">
        <v>4</v>
      </c>
      <c r="C116" s="9"/>
      <c r="D116" s="9"/>
      <c r="E116" s="9"/>
      <c r="F116" s="21" t="s">
        <v>6</v>
      </c>
      <c r="G116" s="34">
        <f>+SUM(G117+G123+G132)</f>
        <v>24297</v>
      </c>
      <c r="H116" s="3"/>
      <c r="I116" s="34">
        <f>+SUM(I117+I123+I132)</f>
        <v>87696</v>
      </c>
      <c r="J116" s="34">
        <f>+SUM(J117+J123+J132)</f>
        <v>22540</v>
      </c>
      <c r="K116" s="54">
        <f>+J116/G116*100</f>
        <v>92.768654566407378</v>
      </c>
      <c r="L116" s="28"/>
    </row>
    <row r="117" spans="2:12" ht="26.4" x14ac:dyDescent="0.3">
      <c r="B117" s="10"/>
      <c r="C117" s="10">
        <v>41</v>
      </c>
      <c r="D117" s="10"/>
      <c r="E117" s="10"/>
      <c r="F117" s="22" t="s">
        <v>7</v>
      </c>
      <c r="G117" s="34">
        <v>0</v>
      </c>
      <c r="H117" s="3"/>
      <c r="I117" s="56">
        <v>800</v>
      </c>
      <c r="J117" s="28">
        <v>450</v>
      </c>
      <c r="K117" s="28"/>
      <c r="L117" s="57">
        <f>J117/I117*100</f>
        <v>56.25</v>
      </c>
    </row>
    <row r="118" spans="2:12" x14ac:dyDescent="0.3">
      <c r="B118" s="10"/>
      <c r="C118" s="10"/>
      <c r="D118" s="6">
        <v>411</v>
      </c>
      <c r="E118" s="6"/>
      <c r="F118" s="6" t="s">
        <v>33</v>
      </c>
      <c r="G118" s="3"/>
      <c r="H118" s="3"/>
      <c r="I118" s="4"/>
      <c r="J118" s="28"/>
      <c r="K118" s="28"/>
      <c r="L118" s="28"/>
    </row>
    <row r="119" spans="2:12" x14ac:dyDescent="0.3">
      <c r="B119" s="10"/>
      <c r="C119" s="10"/>
      <c r="D119" s="6"/>
      <c r="E119" s="6">
        <v>4111</v>
      </c>
      <c r="F119" s="6" t="s">
        <v>34</v>
      </c>
      <c r="G119" s="3"/>
      <c r="H119" s="3"/>
      <c r="I119" s="4"/>
      <c r="J119" s="28"/>
      <c r="K119" s="28"/>
      <c r="L119" s="28"/>
    </row>
    <row r="120" spans="2:12" x14ac:dyDescent="0.3">
      <c r="B120" s="10"/>
      <c r="C120" s="10"/>
      <c r="D120" s="6">
        <v>412</v>
      </c>
      <c r="E120" s="6"/>
      <c r="F120" s="6" t="s">
        <v>133</v>
      </c>
      <c r="G120" s="3"/>
      <c r="H120" s="3"/>
      <c r="I120" s="4"/>
      <c r="J120" s="28">
        <v>450</v>
      </c>
      <c r="K120" s="54">
        <v>0</v>
      </c>
      <c r="L120" s="28"/>
    </row>
    <row r="121" spans="2:12" x14ac:dyDescent="0.3">
      <c r="B121" s="10"/>
      <c r="C121" s="10"/>
      <c r="D121" s="6"/>
      <c r="E121" s="6">
        <v>4123</v>
      </c>
      <c r="F121" s="6" t="s">
        <v>134</v>
      </c>
      <c r="G121" s="3"/>
      <c r="H121" s="3"/>
      <c r="I121" s="4"/>
      <c r="J121" s="28">
        <v>450</v>
      </c>
      <c r="K121" s="28"/>
      <c r="L121" s="28"/>
    </row>
    <row r="122" spans="2:12" x14ac:dyDescent="0.3">
      <c r="B122" s="10"/>
      <c r="C122" s="10"/>
      <c r="D122" s="6"/>
      <c r="E122" s="6"/>
      <c r="F122" s="6"/>
      <c r="G122" s="3"/>
      <c r="H122" s="3"/>
      <c r="I122" s="4"/>
      <c r="J122" s="28"/>
      <c r="K122" s="28"/>
      <c r="L122" s="28"/>
    </row>
    <row r="123" spans="2:12" x14ac:dyDescent="0.3">
      <c r="B123" s="10"/>
      <c r="C123" s="10">
        <v>42</v>
      </c>
      <c r="D123" s="6"/>
      <c r="E123" s="6"/>
      <c r="F123" s="6" t="s">
        <v>135</v>
      </c>
      <c r="G123" s="34">
        <f>+SUM(G124+G129)</f>
        <v>13746</v>
      </c>
      <c r="H123" s="3"/>
      <c r="I123" s="56">
        <v>64222</v>
      </c>
      <c r="J123" s="34">
        <f>+SUM(J124+J129)</f>
        <v>22090</v>
      </c>
      <c r="K123" s="54">
        <f>+J123/G123*100</f>
        <v>160.70129492215918</v>
      </c>
      <c r="L123" s="57">
        <f>J123/I123*100</f>
        <v>34.396312790009652</v>
      </c>
    </row>
    <row r="124" spans="2:12" x14ac:dyDescent="0.3">
      <c r="B124" s="10"/>
      <c r="C124" s="10"/>
      <c r="D124" s="6">
        <v>422</v>
      </c>
      <c r="E124" s="6"/>
      <c r="F124" s="6" t="s">
        <v>136</v>
      </c>
      <c r="G124" s="3">
        <f>+SUM(G125:G127)</f>
        <v>12911</v>
      </c>
      <c r="H124" s="3"/>
      <c r="I124" s="4"/>
      <c r="J124" s="3">
        <f>+SUM(J125:J128)</f>
        <v>21225</v>
      </c>
      <c r="K124" s="28"/>
      <c r="L124" s="28"/>
    </row>
    <row r="125" spans="2:12" x14ac:dyDescent="0.3">
      <c r="B125" s="10"/>
      <c r="C125" s="10"/>
      <c r="D125" s="6"/>
      <c r="E125" s="6">
        <v>4221</v>
      </c>
      <c r="F125" s="6" t="s">
        <v>137</v>
      </c>
      <c r="G125" s="3">
        <v>11149</v>
      </c>
      <c r="H125" s="3"/>
      <c r="I125" s="4"/>
      <c r="J125" s="55">
        <v>15918</v>
      </c>
      <c r="K125" s="28"/>
      <c r="L125" s="28"/>
    </row>
    <row r="126" spans="2:12" x14ac:dyDescent="0.3">
      <c r="B126" s="10"/>
      <c r="C126" s="10"/>
      <c r="D126" s="6"/>
      <c r="E126" s="6">
        <v>4223</v>
      </c>
      <c r="F126" s="6" t="s">
        <v>138</v>
      </c>
      <c r="G126" s="3">
        <v>925</v>
      </c>
      <c r="H126" s="3"/>
      <c r="I126" s="4"/>
      <c r="J126" s="28"/>
      <c r="K126" s="28"/>
      <c r="L126" s="28"/>
    </row>
    <row r="127" spans="2:12" x14ac:dyDescent="0.3">
      <c r="B127" s="10"/>
      <c r="C127" s="10"/>
      <c r="D127" s="6"/>
      <c r="E127" s="6">
        <v>4225</v>
      </c>
      <c r="F127" s="6" t="s">
        <v>139</v>
      </c>
      <c r="G127" s="3">
        <v>837</v>
      </c>
      <c r="H127" s="3"/>
      <c r="I127" s="4"/>
      <c r="J127" s="28"/>
      <c r="K127" s="28"/>
      <c r="L127" s="28"/>
    </row>
    <row r="128" spans="2:12" x14ac:dyDescent="0.3">
      <c r="B128" s="10"/>
      <c r="C128" s="10"/>
      <c r="D128" s="6"/>
      <c r="E128" s="6">
        <v>4227</v>
      </c>
      <c r="F128" s="6" t="s">
        <v>146</v>
      </c>
      <c r="G128" s="3">
        <v>0</v>
      </c>
      <c r="H128" s="3"/>
      <c r="I128" s="4"/>
      <c r="J128" s="55">
        <v>5307</v>
      </c>
      <c r="K128" s="54">
        <v>0</v>
      </c>
      <c r="L128" s="28"/>
    </row>
    <row r="129" spans="2:12" x14ac:dyDescent="0.3">
      <c r="B129" s="10"/>
      <c r="C129" s="10"/>
      <c r="D129" s="6">
        <v>424</v>
      </c>
      <c r="E129" s="6"/>
      <c r="F129" s="6" t="s">
        <v>140</v>
      </c>
      <c r="G129" s="3">
        <v>835</v>
      </c>
      <c r="H129" s="3"/>
      <c r="I129" s="4"/>
      <c r="J129" s="28">
        <v>865</v>
      </c>
      <c r="K129" s="54">
        <f>+J129/G129*100</f>
        <v>103.59281437125749</v>
      </c>
      <c r="L129" s="28"/>
    </row>
    <row r="130" spans="2:12" x14ac:dyDescent="0.3">
      <c r="B130" s="10"/>
      <c r="C130" s="10"/>
      <c r="D130" s="6"/>
      <c r="E130" s="6">
        <v>4241</v>
      </c>
      <c r="F130" s="6" t="s">
        <v>141</v>
      </c>
      <c r="G130" s="3">
        <v>835</v>
      </c>
      <c r="H130" s="3"/>
      <c r="I130" s="4"/>
      <c r="J130" s="28">
        <v>865</v>
      </c>
      <c r="K130" s="54">
        <f>+J130/G130*100</f>
        <v>103.59281437125749</v>
      </c>
      <c r="L130" s="28"/>
    </row>
    <row r="131" spans="2:12" x14ac:dyDescent="0.3">
      <c r="B131" s="10"/>
      <c r="C131" s="10"/>
      <c r="D131" s="6"/>
      <c r="E131" s="6"/>
      <c r="F131" s="6"/>
      <c r="G131" s="3"/>
      <c r="H131" s="3"/>
      <c r="I131" s="4"/>
      <c r="J131" s="28"/>
      <c r="K131" s="28"/>
      <c r="L131" s="28"/>
    </row>
    <row r="132" spans="2:12" x14ac:dyDescent="0.3">
      <c r="B132" s="10"/>
      <c r="C132" s="10">
        <v>45</v>
      </c>
      <c r="D132" s="6"/>
      <c r="E132" s="6"/>
      <c r="F132" s="6" t="s">
        <v>142</v>
      </c>
      <c r="G132" s="34">
        <v>10551</v>
      </c>
      <c r="H132" s="3"/>
      <c r="I132" s="56">
        <v>22674</v>
      </c>
      <c r="J132" s="35">
        <v>0</v>
      </c>
      <c r="K132" s="54">
        <f>+J132/G132*100</f>
        <v>0</v>
      </c>
      <c r="L132" s="35">
        <f>J132/I132*100</f>
        <v>0</v>
      </c>
    </row>
    <row r="133" spans="2:12" x14ac:dyDescent="0.3">
      <c r="B133" s="10"/>
      <c r="C133" s="10"/>
      <c r="D133" s="6">
        <v>451</v>
      </c>
      <c r="E133" s="6"/>
      <c r="F133" s="6" t="s">
        <v>143</v>
      </c>
      <c r="G133" s="3">
        <v>10551</v>
      </c>
      <c r="H133" s="3"/>
      <c r="I133" s="4"/>
      <c r="J133" s="28"/>
      <c r="K133" s="28"/>
      <c r="L133" s="28"/>
    </row>
    <row r="134" spans="2:12" x14ac:dyDescent="0.3">
      <c r="B134" s="10"/>
      <c r="C134" s="10"/>
      <c r="D134" s="6"/>
      <c r="E134" s="6">
        <v>4511</v>
      </c>
      <c r="F134" s="6" t="s">
        <v>143</v>
      </c>
      <c r="G134" s="3">
        <v>10551</v>
      </c>
      <c r="H134" s="3"/>
      <c r="I134" s="4"/>
      <c r="J134" s="28"/>
      <c r="K134" s="28"/>
      <c r="L134" s="28"/>
    </row>
    <row r="135" spans="2:12" x14ac:dyDescent="0.3">
      <c r="B135" s="10"/>
      <c r="C135" s="10"/>
      <c r="D135" s="6"/>
      <c r="E135" s="6"/>
      <c r="F135" s="6"/>
      <c r="G135" s="3"/>
      <c r="H135" s="3"/>
      <c r="I135" s="4"/>
      <c r="J135" s="28"/>
      <c r="K135" s="28"/>
      <c r="L135" s="28"/>
    </row>
    <row r="136" spans="2:12" x14ac:dyDescent="0.3">
      <c r="B136" s="70"/>
      <c r="C136" s="70"/>
      <c r="D136" s="65"/>
      <c r="E136" s="65"/>
      <c r="F136" s="65"/>
      <c r="G136" s="67"/>
      <c r="H136" s="67"/>
      <c r="I136" s="71"/>
      <c r="J136" s="68"/>
      <c r="K136" s="68"/>
      <c r="L136" s="68"/>
    </row>
    <row r="137" spans="2:12" x14ac:dyDescent="0.3">
      <c r="B137" s="10"/>
      <c r="C137" s="10">
        <v>92</v>
      </c>
      <c r="D137" s="6"/>
      <c r="E137" s="6"/>
      <c r="F137" s="6" t="s">
        <v>167</v>
      </c>
      <c r="G137" s="3">
        <v>52111</v>
      </c>
      <c r="H137" s="3"/>
      <c r="I137" s="4">
        <v>0</v>
      </c>
      <c r="J137" s="28">
        <v>0</v>
      </c>
      <c r="K137" s="28"/>
      <c r="L137" s="28"/>
    </row>
    <row r="138" spans="2:12" x14ac:dyDescent="0.3">
      <c r="B138" s="10"/>
      <c r="C138" s="10"/>
      <c r="D138" s="6">
        <v>922</v>
      </c>
      <c r="E138" s="6"/>
      <c r="F138" s="6" t="s">
        <v>168</v>
      </c>
      <c r="G138" s="3">
        <v>52111</v>
      </c>
      <c r="H138" s="3"/>
      <c r="I138" s="4">
        <v>0</v>
      </c>
      <c r="J138" s="28">
        <v>0</v>
      </c>
      <c r="K138" s="28"/>
      <c r="L138" s="28"/>
    </row>
    <row r="139" spans="2:12" ht="14.25" customHeight="1" x14ac:dyDescent="0.3">
      <c r="B139" s="10"/>
      <c r="C139" s="10"/>
      <c r="D139" s="6"/>
      <c r="E139" s="6">
        <v>9222</v>
      </c>
      <c r="F139" s="6" t="s">
        <v>169</v>
      </c>
      <c r="G139" s="3">
        <v>52111</v>
      </c>
      <c r="H139" s="3"/>
      <c r="I139" s="4">
        <v>0</v>
      </c>
      <c r="J139" s="28">
        <v>0</v>
      </c>
      <c r="K139" s="28"/>
      <c r="L139" s="28"/>
    </row>
    <row r="140" spans="2:12" x14ac:dyDescent="0.3">
      <c r="B140" s="10"/>
      <c r="C140" s="10"/>
      <c r="D140" s="6"/>
      <c r="E140" s="6"/>
      <c r="F140" s="23" t="s">
        <v>170</v>
      </c>
      <c r="G140" s="34">
        <f>+SUM(G64+G137)</f>
        <v>1324419</v>
      </c>
      <c r="H140" s="34">
        <f>+SUM(H64+H137)</f>
        <v>0</v>
      </c>
      <c r="I140" s="34">
        <v>0</v>
      </c>
      <c r="J140" s="35">
        <v>0</v>
      </c>
      <c r="K140" s="28"/>
      <c r="L140" s="28"/>
    </row>
    <row r="141" spans="2:12" x14ac:dyDescent="0.3">
      <c r="B141" s="10"/>
      <c r="C141" s="10"/>
      <c r="D141" s="6"/>
      <c r="E141" s="6"/>
      <c r="F141" s="6"/>
      <c r="G141" s="3"/>
      <c r="H141" s="3"/>
      <c r="I141" s="4"/>
      <c r="J141" s="28"/>
      <c r="K141" s="28"/>
      <c r="L141" s="28"/>
    </row>
  </sheetData>
  <mergeCells count="7">
    <mergeCell ref="B62:F62"/>
    <mergeCell ref="B63:F63"/>
    <mergeCell ref="B8:F8"/>
    <mergeCell ref="B9:F9"/>
    <mergeCell ref="B2:L2"/>
    <mergeCell ref="B4:L4"/>
    <mergeCell ref="B6:L6"/>
  </mergeCells>
  <pageMargins left="0" right="0" top="0" bottom="0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2"/>
  <sheetViews>
    <sheetView workbookViewId="0">
      <selection activeCell="C40" sqref="C40"/>
    </sheetView>
  </sheetViews>
  <sheetFormatPr defaultRowHeight="14.4" x14ac:dyDescent="0.3"/>
  <cols>
    <col min="2" max="2" width="37.6640625" customWidth="1"/>
    <col min="3" max="3" width="25.33203125" customWidth="1"/>
    <col min="4" max="4" width="25.33203125" hidden="1" customWidth="1"/>
    <col min="5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18" t="s">
        <v>44</v>
      </c>
      <c r="C2" s="218"/>
      <c r="D2" s="218"/>
      <c r="E2" s="218"/>
      <c r="F2" s="218"/>
      <c r="G2" s="218"/>
      <c r="H2" s="218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150</v>
      </c>
      <c r="D4" s="38" t="s">
        <v>71</v>
      </c>
      <c r="E4" s="38" t="s">
        <v>241</v>
      </c>
      <c r="F4" s="38" t="s">
        <v>151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43</v>
      </c>
      <c r="C6" s="34">
        <f>+SUM(C7+C10+C13+C17+C23)</f>
        <v>1388487</v>
      </c>
      <c r="D6" s="3"/>
      <c r="E6" s="34">
        <f>+SUM(E7+E10+E13+E17+E23)</f>
        <v>1536628</v>
      </c>
      <c r="F6" s="34">
        <f>+SUM(F7+F10+F13+F17+F23)</f>
        <v>1538278</v>
      </c>
      <c r="G6" s="59">
        <f>+F6/C6*100</f>
        <v>110.78807363698759</v>
      </c>
      <c r="H6" s="59">
        <f>+F6/E6*100</f>
        <v>100.1073779730683</v>
      </c>
    </row>
    <row r="7" spans="2:8" x14ac:dyDescent="0.3">
      <c r="B7" s="5" t="s">
        <v>41</v>
      </c>
      <c r="C7" s="34">
        <v>5355</v>
      </c>
      <c r="D7" s="3"/>
      <c r="E7" s="34">
        <v>12996</v>
      </c>
      <c r="F7" s="57">
        <v>12868</v>
      </c>
      <c r="G7" s="59">
        <f>+F7/C7*100</f>
        <v>240.29878618113912</v>
      </c>
      <c r="H7" s="59">
        <f>+F7/E7*100</f>
        <v>99.015081563558013</v>
      </c>
    </row>
    <row r="8" spans="2:8" x14ac:dyDescent="0.3">
      <c r="B8" s="32" t="s">
        <v>40</v>
      </c>
      <c r="C8" s="3">
        <v>5355</v>
      </c>
      <c r="D8" s="3"/>
      <c r="E8" s="3">
        <v>12996</v>
      </c>
      <c r="F8" s="55">
        <v>12868</v>
      </c>
      <c r="G8" s="59">
        <f>+F8/C8*100</f>
        <v>240.29878618113912</v>
      </c>
      <c r="H8" s="59">
        <f>+F8/E8*100</f>
        <v>99.015081563558013</v>
      </c>
    </row>
    <row r="9" spans="2:8" x14ac:dyDescent="0.3">
      <c r="B9" s="31" t="s">
        <v>25</v>
      </c>
      <c r="C9" s="3"/>
      <c r="D9" s="3"/>
      <c r="E9" s="3"/>
      <c r="F9" s="28"/>
      <c r="G9" s="28"/>
      <c r="H9" s="28"/>
    </row>
    <row r="10" spans="2:8" x14ac:dyDescent="0.3">
      <c r="B10" s="5" t="s">
        <v>36</v>
      </c>
      <c r="C10" s="34">
        <v>119932</v>
      </c>
      <c r="D10" s="3"/>
      <c r="E10" s="56">
        <v>169146</v>
      </c>
      <c r="F10" s="34">
        <v>171813</v>
      </c>
      <c r="G10" s="59">
        <f>+F10/C10*100</f>
        <v>143.25867991862054</v>
      </c>
      <c r="H10" s="59">
        <f>+F10/E10*100</f>
        <v>101.57674435103401</v>
      </c>
    </row>
    <row r="11" spans="2:8" x14ac:dyDescent="0.3">
      <c r="B11" s="30" t="s">
        <v>152</v>
      </c>
      <c r="C11" s="3">
        <v>119932.43</v>
      </c>
      <c r="D11" s="3"/>
      <c r="E11" s="4">
        <v>169146</v>
      </c>
      <c r="F11" s="55">
        <v>171813</v>
      </c>
      <c r="G11" s="59">
        <f>+F11/C11*100</f>
        <v>143.25816628579943</v>
      </c>
      <c r="H11" s="59">
        <f>+F11/E11*100</f>
        <v>101.57674435103401</v>
      </c>
    </row>
    <row r="12" spans="2:8" x14ac:dyDescent="0.3">
      <c r="B12" s="30"/>
      <c r="C12" s="3"/>
      <c r="D12" s="3"/>
      <c r="E12" s="4"/>
      <c r="F12" s="28"/>
      <c r="G12" s="28"/>
      <c r="H12" s="28"/>
    </row>
    <row r="13" spans="2:8" x14ac:dyDescent="0.3">
      <c r="B13" s="5" t="s">
        <v>153</v>
      </c>
      <c r="C13" s="34">
        <v>91754</v>
      </c>
      <c r="D13" s="3"/>
      <c r="E13" s="56">
        <v>68000</v>
      </c>
      <c r="F13" s="57">
        <v>68000</v>
      </c>
      <c r="G13" s="59">
        <f>+F13/C13*100</f>
        <v>74.11121041044531</v>
      </c>
      <c r="H13" s="59">
        <f>+F13/E13*100</f>
        <v>100</v>
      </c>
    </row>
    <row r="14" spans="2:8" ht="26.4" x14ac:dyDescent="0.3">
      <c r="B14" s="30" t="s">
        <v>154</v>
      </c>
      <c r="C14" s="3"/>
      <c r="D14" s="3"/>
      <c r="E14" s="4"/>
      <c r="F14" s="28"/>
      <c r="G14" s="28"/>
      <c r="H14" s="28"/>
    </row>
    <row r="15" spans="2:8" x14ac:dyDescent="0.3">
      <c r="B15" s="30" t="s">
        <v>161</v>
      </c>
      <c r="C15" s="3">
        <v>91754</v>
      </c>
      <c r="D15" s="3"/>
      <c r="E15" s="4">
        <v>68000</v>
      </c>
      <c r="F15" s="55">
        <v>68000</v>
      </c>
      <c r="G15" s="59">
        <f>+F15/C15*100</f>
        <v>74.11121041044531</v>
      </c>
      <c r="H15" s="59">
        <f>+F15/E15*100</f>
        <v>100</v>
      </c>
    </row>
    <row r="16" spans="2:8" x14ac:dyDescent="0.3">
      <c r="B16" s="30"/>
      <c r="C16" s="3"/>
      <c r="D16" s="3"/>
      <c r="E16" s="4"/>
      <c r="F16" s="28"/>
      <c r="G16" s="28"/>
      <c r="H16" s="28"/>
    </row>
    <row r="17" spans="2:9" x14ac:dyDescent="0.3">
      <c r="B17" s="5" t="s">
        <v>155</v>
      </c>
      <c r="C17" s="34">
        <f>+SUM(C18:C21)</f>
        <v>1171386</v>
      </c>
      <c r="D17" s="3"/>
      <c r="E17" s="34">
        <f>+SUM(E18:E21)</f>
        <v>1286420</v>
      </c>
      <c r="F17" s="34">
        <f>+SUM(F18:F21)</f>
        <v>1285532</v>
      </c>
      <c r="G17" s="59">
        <f>+F17/C17*100</f>
        <v>109.74452486200109</v>
      </c>
      <c r="H17" s="59">
        <f>+F17/E17*100</f>
        <v>99.930971222462333</v>
      </c>
    </row>
    <row r="18" spans="2:9" x14ac:dyDescent="0.3">
      <c r="B18" s="30" t="s">
        <v>158</v>
      </c>
      <c r="C18" s="3">
        <v>219</v>
      </c>
      <c r="D18" s="3"/>
      <c r="E18" s="4">
        <v>381</v>
      </c>
      <c r="F18" s="55">
        <v>239</v>
      </c>
      <c r="G18" s="59">
        <f>+F18/C18*100</f>
        <v>109.13242009132421</v>
      </c>
      <c r="H18" s="59">
        <f>+F18/E18*100</f>
        <v>62.729658792650923</v>
      </c>
    </row>
    <row r="19" spans="2:9" x14ac:dyDescent="0.3">
      <c r="B19" s="30" t="s">
        <v>157</v>
      </c>
      <c r="C19" s="3">
        <v>15865</v>
      </c>
      <c r="D19" s="3"/>
      <c r="E19" s="4">
        <v>19946</v>
      </c>
      <c r="F19" s="55">
        <v>19765</v>
      </c>
      <c r="G19" s="59">
        <f>+F19/C19*100</f>
        <v>124.58241411913016</v>
      </c>
      <c r="H19" s="59">
        <f>+F19/E19*100</f>
        <v>99.092549884688665</v>
      </c>
    </row>
    <row r="20" spans="2:9" x14ac:dyDescent="0.3">
      <c r="B20" s="30" t="s">
        <v>156</v>
      </c>
      <c r="C20" s="3">
        <v>998213</v>
      </c>
      <c r="D20" s="3"/>
      <c r="E20" s="4">
        <v>1140963</v>
      </c>
      <c r="F20" s="55">
        <v>1142523</v>
      </c>
      <c r="G20" s="59">
        <f>+F20/C20*100</f>
        <v>114.45683436300669</v>
      </c>
      <c r="H20" s="59">
        <f>+F20/E20*100</f>
        <v>100.13672660726071</v>
      </c>
    </row>
    <row r="21" spans="2:9" x14ac:dyDescent="0.3">
      <c r="B21" s="30" t="s">
        <v>162</v>
      </c>
      <c r="C21" s="3">
        <v>157089</v>
      </c>
      <c r="D21" s="3"/>
      <c r="E21" s="4">
        <v>125130</v>
      </c>
      <c r="F21" s="55">
        <v>123005</v>
      </c>
      <c r="G21" s="59">
        <f>+F21/C21*100</f>
        <v>78.302745577347878</v>
      </c>
      <c r="H21" s="59">
        <f>+F21/E21*100</f>
        <v>98.30176616319028</v>
      </c>
    </row>
    <row r="22" spans="2:9" x14ac:dyDescent="0.3">
      <c r="B22" s="30"/>
      <c r="C22" s="3"/>
      <c r="D22" s="3"/>
      <c r="E22" s="4"/>
      <c r="F22" s="28"/>
      <c r="G22" s="28"/>
      <c r="H22" s="28"/>
    </row>
    <row r="23" spans="2:9" ht="26.4" x14ac:dyDescent="0.3">
      <c r="B23" s="5" t="s">
        <v>159</v>
      </c>
      <c r="C23" s="34">
        <v>60</v>
      </c>
      <c r="D23" s="3"/>
      <c r="E23" s="56">
        <v>66</v>
      </c>
      <c r="F23" s="35">
        <v>65</v>
      </c>
      <c r="G23" s="59">
        <f>+F23/C23*100</f>
        <v>108.33333333333333</v>
      </c>
      <c r="H23" s="59">
        <f>+F23/E23*100</f>
        <v>98.484848484848484</v>
      </c>
      <c r="I23" s="58"/>
    </row>
    <row r="24" spans="2:9" ht="26.4" x14ac:dyDescent="0.3">
      <c r="B24" s="30" t="s">
        <v>160</v>
      </c>
      <c r="C24" s="3">
        <v>60</v>
      </c>
      <c r="D24" s="3"/>
      <c r="E24" s="4">
        <v>66</v>
      </c>
      <c r="F24" s="28">
        <v>65</v>
      </c>
      <c r="G24" s="59">
        <f>+F24/C24*100</f>
        <v>108.33333333333333</v>
      </c>
      <c r="H24" s="59">
        <f>+F24/E24*100</f>
        <v>98.484848484848484</v>
      </c>
    </row>
    <row r="25" spans="2:9" x14ac:dyDescent="0.3">
      <c r="B25" s="30"/>
      <c r="C25" s="3"/>
      <c r="D25" s="3"/>
      <c r="E25" s="4"/>
      <c r="F25" s="28"/>
      <c r="G25" s="28"/>
      <c r="H25" s="28"/>
    </row>
    <row r="26" spans="2:9" x14ac:dyDescent="0.3">
      <c r="B26" s="10" t="s">
        <v>15</v>
      </c>
      <c r="C26" s="3"/>
      <c r="D26" s="3"/>
      <c r="E26" s="4"/>
      <c r="F26" s="28"/>
      <c r="G26" s="28"/>
      <c r="H26" s="28"/>
    </row>
    <row r="27" spans="2:9" x14ac:dyDescent="0.3">
      <c r="B27" s="30"/>
      <c r="C27" s="3"/>
      <c r="D27" s="3"/>
      <c r="E27" s="4"/>
      <c r="F27" s="28"/>
      <c r="G27" s="28"/>
      <c r="H27" s="28"/>
    </row>
    <row r="28" spans="2:9" ht="15.75" customHeight="1" x14ac:dyDescent="0.3">
      <c r="B28" s="5" t="s">
        <v>42</v>
      </c>
      <c r="C28" s="34">
        <f>+SUM(C29+C32+C35+C39+C45)</f>
        <v>1285158</v>
      </c>
      <c r="D28" s="3"/>
      <c r="E28" s="34">
        <f>+SUM(E29+E32+E35+E39+E45)</f>
        <v>1536628</v>
      </c>
      <c r="F28" s="34">
        <f>+SUM(F29+F32+F35+F39+F45)</f>
        <v>1416570</v>
      </c>
      <c r="G28" s="59">
        <f>+F28/C28*100</f>
        <v>110.22535750468036</v>
      </c>
      <c r="H28" s="59">
        <f>+F28/E28*100</f>
        <v>92.186918369312536</v>
      </c>
    </row>
    <row r="29" spans="2:9" ht="15.75" customHeight="1" x14ac:dyDescent="0.3">
      <c r="B29" s="5" t="s">
        <v>41</v>
      </c>
      <c r="C29" s="34">
        <v>5355</v>
      </c>
      <c r="D29" s="3"/>
      <c r="E29" s="3">
        <v>12996</v>
      </c>
      <c r="F29" s="57">
        <v>12868</v>
      </c>
      <c r="G29" s="59">
        <f>+F29/C29*100</f>
        <v>240.29878618113912</v>
      </c>
      <c r="H29" s="59">
        <f>+F29/E29*100</f>
        <v>99.015081563558013</v>
      </c>
    </row>
    <row r="30" spans="2:9" x14ac:dyDescent="0.3">
      <c r="B30" s="32" t="s">
        <v>40</v>
      </c>
      <c r="C30" s="3">
        <v>5355</v>
      </c>
      <c r="D30" s="3"/>
      <c r="E30" s="3">
        <v>12996</v>
      </c>
      <c r="F30" s="55">
        <v>12868</v>
      </c>
      <c r="G30" s="59">
        <f>+F30/C30*100</f>
        <v>240.29878618113912</v>
      </c>
      <c r="H30" s="59">
        <f>+F30/E30*100</f>
        <v>99.015081563558013</v>
      </c>
    </row>
    <row r="31" spans="2:9" x14ac:dyDescent="0.3">
      <c r="B31" s="31" t="s">
        <v>25</v>
      </c>
      <c r="C31" s="3"/>
      <c r="D31" s="3"/>
      <c r="E31" s="3"/>
      <c r="F31" s="28"/>
      <c r="G31" s="28"/>
      <c r="H31" s="28"/>
    </row>
    <row r="32" spans="2:9" x14ac:dyDescent="0.3">
      <c r="B32" s="5" t="s">
        <v>36</v>
      </c>
      <c r="C32" s="34">
        <v>45046</v>
      </c>
      <c r="D32" s="3"/>
      <c r="E32" s="34">
        <v>169146</v>
      </c>
      <c r="F32" s="57">
        <v>76758</v>
      </c>
      <c r="G32" s="59">
        <f>+F32/C32*100</f>
        <v>170.39914753807219</v>
      </c>
      <c r="H32" s="59">
        <f>+F32/E32*100</f>
        <v>45.379731119860949</v>
      </c>
    </row>
    <row r="33" spans="2:8" ht="13.5" customHeight="1" x14ac:dyDescent="0.3">
      <c r="B33" s="30" t="s">
        <v>152</v>
      </c>
      <c r="C33" s="3">
        <v>45046</v>
      </c>
      <c r="D33" s="3"/>
      <c r="E33" s="3">
        <v>169146</v>
      </c>
      <c r="F33" s="55">
        <v>76758</v>
      </c>
      <c r="G33" s="59">
        <f>+F33/C33*100</f>
        <v>170.39914753807219</v>
      </c>
      <c r="H33" s="59">
        <f>+F33/E33*100</f>
        <v>45.379731119860949</v>
      </c>
    </row>
    <row r="34" spans="2:8" ht="13.5" customHeight="1" x14ac:dyDescent="0.3">
      <c r="B34" s="30"/>
      <c r="C34" s="3"/>
      <c r="D34" s="3"/>
      <c r="E34" s="3"/>
      <c r="F34" s="28"/>
      <c r="G34" s="28"/>
      <c r="H34" s="28"/>
    </row>
    <row r="35" spans="2:8" ht="13.5" customHeight="1" x14ac:dyDescent="0.3">
      <c r="B35" s="5" t="s">
        <v>153</v>
      </c>
      <c r="C35" s="34">
        <f>+SUM(C36:C37)</f>
        <v>91755</v>
      </c>
      <c r="D35" s="3"/>
      <c r="E35" s="34">
        <f>+SUM(E36:E37)</f>
        <v>68000</v>
      </c>
      <c r="F35" s="34">
        <f>+SUM(F36:F37)</f>
        <v>68000</v>
      </c>
      <c r="G35" s="59">
        <f>+F35/C35*100</f>
        <v>74.110402702849981</v>
      </c>
      <c r="H35" s="59">
        <f>+F35/E35*100</f>
        <v>100</v>
      </c>
    </row>
    <row r="36" spans="2:8" ht="24.75" customHeight="1" x14ac:dyDescent="0.3">
      <c r="B36" s="30" t="s">
        <v>154</v>
      </c>
      <c r="C36" s="3">
        <v>0</v>
      </c>
      <c r="D36" s="3"/>
      <c r="E36" s="3">
        <v>0</v>
      </c>
      <c r="F36" s="55">
        <v>0</v>
      </c>
      <c r="G36" s="28"/>
      <c r="H36" s="28"/>
    </row>
    <row r="37" spans="2:8" ht="24.75" customHeight="1" x14ac:dyDescent="0.3">
      <c r="B37" s="30" t="s">
        <v>161</v>
      </c>
      <c r="C37" s="3">
        <v>91755</v>
      </c>
      <c r="D37" s="3"/>
      <c r="E37" s="3">
        <v>68000</v>
      </c>
      <c r="F37" s="55">
        <v>68000</v>
      </c>
      <c r="G37" s="59">
        <f>+F37/C37*100</f>
        <v>74.110402702849981</v>
      </c>
      <c r="H37" s="59">
        <f>+F37/E37*100</f>
        <v>100</v>
      </c>
    </row>
    <row r="38" spans="2:8" ht="13.5" customHeight="1" x14ac:dyDescent="0.3">
      <c r="B38" s="30"/>
      <c r="C38" s="3"/>
      <c r="D38" s="3"/>
      <c r="E38" s="3"/>
      <c r="F38" s="28"/>
      <c r="G38" s="28"/>
      <c r="H38" s="28"/>
    </row>
    <row r="39" spans="2:8" ht="13.5" customHeight="1" x14ac:dyDescent="0.3">
      <c r="B39" s="5" t="s">
        <v>155</v>
      </c>
      <c r="C39" s="34">
        <f>+SUM(C40:C43)</f>
        <v>1143002</v>
      </c>
      <c r="D39" s="3"/>
      <c r="E39" s="34">
        <f>+SUM(E40:E43)</f>
        <v>1286420</v>
      </c>
      <c r="F39" s="34">
        <f>+SUM(F40:F43)</f>
        <v>1258944</v>
      </c>
      <c r="G39" s="59">
        <f>+F39/C39*100</f>
        <v>110.14363929371953</v>
      </c>
      <c r="H39" s="59">
        <f>+F39/E39*100</f>
        <v>97.864150122044123</v>
      </c>
    </row>
    <row r="40" spans="2:8" ht="13.5" customHeight="1" x14ac:dyDescent="0.3">
      <c r="B40" s="30" t="s">
        <v>158</v>
      </c>
      <c r="C40" s="3">
        <v>219</v>
      </c>
      <c r="D40" s="3"/>
      <c r="E40" s="3">
        <v>381</v>
      </c>
      <c r="F40" s="55">
        <v>239</v>
      </c>
      <c r="G40" s="59">
        <f>+F40/C40*100</f>
        <v>109.13242009132421</v>
      </c>
      <c r="H40" s="59">
        <f>+F40/E40*100</f>
        <v>62.729658792650923</v>
      </c>
    </row>
    <row r="41" spans="2:8" ht="13.5" customHeight="1" x14ac:dyDescent="0.3">
      <c r="B41" s="30" t="s">
        <v>157</v>
      </c>
      <c r="C41" s="3">
        <v>15865</v>
      </c>
      <c r="D41" s="3"/>
      <c r="E41" s="3">
        <v>19946</v>
      </c>
      <c r="F41" s="55">
        <v>19765</v>
      </c>
      <c r="G41" s="59">
        <f>+F41/C41*100</f>
        <v>124.58241411913016</v>
      </c>
      <c r="H41" s="59">
        <f>+F41/E41*100</f>
        <v>99.092549884688665</v>
      </c>
    </row>
    <row r="42" spans="2:8" x14ac:dyDescent="0.3">
      <c r="B42" s="30" t="s">
        <v>156</v>
      </c>
      <c r="C42" s="3">
        <v>998709</v>
      </c>
      <c r="D42" s="3"/>
      <c r="E42" s="3">
        <v>1140963</v>
      </c>
      <c r="F42" s="55">
        <v>1140294</v>
      </c>
      <c r="G42" s="59">
        <f>+F42/C42*100</f>
        <v>114.17680225170695</v>
      </c>
      <c r="H42" s="59">
        <f>+F42/E42*100</f>
        <v>99.941365320347813</v>
      </c>
    </row>
    <row r="43" spans="2:8" x14ac:dyDescent="0.3">
      <c r="B43" s="30" t="s">
        <v>162</v>
      </c>
      <c r="C43" s="3">
        <v>128209</v>
      </c>
      <c r="D43" s="3"/>
      <c r="E43" s="3">
        <v>125130</v>
      </c>
      <c r="F43" s="55">
        <v>98646</v>
      </c>
      <c r="G43" s="59">
        <f>+F43/C43*100</f>
        <v>76.94155636499778</v>
      </c>
      <c r="H43" s="59">
        <f>+F43/E43*100</f>
        <v>78.834811795732435</v>
      </c>
    </row>
    <row r="44" spans="2:8" x14ac:dyDescent="0.3">
      <c r="B44" s="30"/>
      <c r="C44" s="3"/>
      <c r="D44" s="3"/>
      <c r="E44" s="3"/>
      <c r="F44" s="28"/>
      <c r="G44" s="28"/>
      <c r="H44" s="28"/>
    </row>
    <row r="45" spans="2:8" ht="26.4" x14ac:dyDescent="0.3">
      <c r="B45" s="5" t="s">
        <v>159</v>
      </c>
      <c r="C45" s="34">
        <v>0</v>
      </c>
      <c r="D45" s="3"/>
      <c r="E45" s="56">
        <v>66</v>
      </c>
      <c r="F45" s="35">
        <v>0</v>
      </c>
      <c r="G45" s="59" t="e">
        <f>+F45/C45*100</f>
        <v>#DIV/0!</v>
      </c>
      <c r="H45" s="59">
        <f>+F45/E45*100</f>
        <v>0</v>
      </c>
    </row>
    <row r="46" spans="2:8" ht="26.4" x14ac:dyDescent="0.3">
      <c r="B46" s="30" t="s">
        <v>160</v>
      </c>
      <c r="C46" s="3">
        <v>0</v>
      </c>
      <c r="D46" s="3"/>
      <c r="E46" s="4">
        <v>66</v>
      </c>
      <c r="F46" s="28">
        <v>0</v>
      </c>
      <c r="G46" s="59" t="e">
        <f>+F46/C46*100</f>
        <v>#DIV/0!</v>
      </c>
      <c r="H46" s="59">
        <f>+F46/E46*100</f>
        <v>0</v>
      </c>
    </row>
    <row r="47" spans="2:8" x14ac:dyDescent="0.3">
      <c r="B47" s="5"/>
      <c r="C47" s="3"/>
      <c r="D47" s="3"/>
      <c r="E47" s="4"/>
      <c r="F47" s="28"/>
      <c r="G47" s="28"/>
      <c r="H47" s="28"/>
    </row>
    <row r="48" spans="2:8" x14ac:dyDescent="0.3">
      <c r="B48" s="5"/>
      <c r="C48" s="3" t="s">
        <v>171</v>
      </c>
      <c r="D48" s="3"/>
      <c r="E48" s="4"/>
      <c r="F48" s="28"/>
      <c r="G48" s="28"/>
      <c r="H48" s="28"/>
    </row>
    <row r="49" spans="2:8" x14ac:dyDescent="0.3">
      <c r="B49" s="5" t="s">
        <v>172</v>
      </c>
      <c r="C49" s="34">
        <v>52110</v>
      </c>
      <c r="D49" s="3"/>
      <c r="E49" s="56">
        <v>0</v>
      </c>
      <c r="F49" s="28"/>
      <c r="G49" s="28"/>
      <c r="H49" s="28"/>
    </row>
    <row r="50" spans="2:8" x14ac:dyDescent="0.3">
      <c r="B50" s="30" t="s">
        <v>173</v>
      </c>
      <c r="C50" s="3">
        <v>52110</v>
      </c>
      <c r="D50" s="3"/>
      <c r="E50" s="4">
        <v>0</v>
      </c>
      <c r="F50" s="28"/>
      <c r="G50" s="28"/>
      <c r="H50" s="28"/>
    </row>
    <row r="51" spans="2:8" x14ac:dyDescent="0.3">
      <c r="B51" s="30" t="s">
        <v>174</v>
      </c>
      <c r="C51" s="3">
        <v>52110</v>
      </c>
      <c r="D51" s="3"/>
      <c r="E51" s="4">
        <v>0</v>
      </c>
      <c r="F51" s="28"/>
      <c r="G51" s="28"/>
      <c r="H51" s="28"/>
    </row>
    <row r="62" spans="2:8" x14ac:dyDescent="0.3">
      <c r="H62" s="58"/>
    </row>
  </sheetData>
  <mergeCells count="1">
    <mergeCell ref="B2:H2"/>
  </mergeCells>
  <pageMargins left="0.70866141732283472" right="0.70866141732283472" top="0" bottom="0" header="0.31496062992125984" footer="0.31496062992125984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workbookViewId="0">
      <selection activeCell="I26" sqref="I26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2:7" ht="17.399999999999999" x14ac:dyDescent="0.3">
      <c r="B1" s="16"/>
      <c r="C1" s="16"/>
      <c r="D1" s="16"/>
      <c r="E1" s="2"/>
      <c r="F1" s="2"/>
      <c r="G1" s="2"/>
    </row>
    <row r="2" spans="2:7" ht="15.75" customHeight="1" x14ac:dyDescent="0.3">
      <c r="B2" s="218" t="s">
        <v>53</v>
      </c>
      <c r="C2" s="218"/>
      <c r="D2" s="218"/>
      <c r="E2" s="218"/>
      <c r="F2" s="218"/>
      <c r="G2" s="218"/>
    </row>
    <row r="3" spans="2:7" ht="17.399999999999999" x14ac:dyDescent="0.3">
      <c r="B3" s="16"/>
      <c r="C3" s="16"/>
      <c r="D3" s="16"/>
      <c r="E3" s="2"/>
      <c r="F3" s="2"/>
      <c r="G3" s="2"/>
    </row>
    <row r="4" spans="2:7" ht="26.4" x14ac:dyDescent="0.3">
      <c r="B4" s="38" t="s">
        <v>8</v>
      </c>
      <c r="C4" s="38" t="s">
        <v>150</v>
      </c>
      <c r="D4" s="38" t="s">
        <v>241</v>
      </c>
      <c r="E4" s="38" t="s">
        <v>151</v>
      </c>
      <c r="F4" s="38" t="s">
        <v>16</v>
      </c>
      <c r="G4" s="38" t="s">
        <v>54</v>
      </c>
    </row>
    <row r="5" spans="2:7" x14ac:dyDescent="0.3">
      <c r="B5" s="38">
        <v>1</v>
      </c>
      <c r="C5" s="38">
        <v>2</v>
      </c>
      <c r="D5" s="38">
        <v>3</v>
      </c>
      <c r="E5" s="38">
        <v>5</v>
      </c>
      <c r="F5" s="38" t="s">
        <v>18</v>
      </c>
      <c r="G5" s="38" t="s">
        <v>242</v>
      </c>
    </row>
    <row r="6" spans="2:7" ht="15.75" customHeight="1" x14ac:dyDescent="0.3">
      <c r="B6" s="5" t="s">
        <v>42</v>
      </c>
      <c r="C6" s="55">
        <v>1272308</v>
      </c>
      <c r="D6" s="3">
        <v>1536628</v>
      </c>
      <c r="E6" s="55">
        <v>1416570</v>
      </c>
      <c r="F6" s="59">
        <f>+E6/C6*100</f>
        <v>111.33860668957516</v>
      </c>
      <c r="G6" s="59">
        <f>+E6/D6*100</f>
        <v>92.186918369312536</v>
      </c>
    </row>
    <row r="7" spans="2:7" ht="15.75" customHeight="1" x14ac:dyDescent="0.3">
      <c r="B7" s="5" t="s">
        <v>276</v>
      </c>
      <c r="C7" s="55">
        <v>1272308</v>
      </c>
      <c r="D7" s="3">
        <v>1536628</v>
      </c>
      <c r="E7" s="55">
        <v>1416570</v>
      </c>
      <c r="F7" s="59">
        <f t="shared" ref="F7:F8" si="0">+E7/C7*100</f>
        <v>111.33860668957516</v>
      </c>
      <c r="G7" s="59">
        <f t="shared" ref="G7:G8" si="1">+E7/D7*100</f>
        <v>92.186918369312536</v>
      </c>
    </row>
    <row r="8" spans="2:7" x14ac:dyDescent="0.3">
      <c r="B8" s="12" t="s">
        <v>277</v>
      </c>
      <c r="C8" s="55">
        <v>1272308</v>
      </c>
      <c r="D8" s="3">
        <v>1536628</v>
      </c>
      <c r="E8" s="55">
        <v>1416570</v>
      </c>
      <c r="F8" s="59">
        <f t="shared" si="0"/>
        <v>111.33860668957516</v>
      </c>
      <c r="G8" s="59">
        <f t="shared" si="1"/>
        <v>92.186918369312536</v>
      </c>
    </row>
    <row r="9" spans="2:7" x14ac:dyDescent="0.3">
      <c r="B9" s="33"/>
      <c r="C9" s="3"/>
      <c r="D9" s="3"/>
      <c r="E9" s="28"/>
      <c r="F9" s="28"/>
      <c r="G9" s="28"/>
    </row>
    <row r="10" spans="2:7" x14ac:dyDescent="0.3">
      <c r="B10" s="5"/>
      <c r="C10" s="3"/>
      <c r="D10" s="3"/>
      <c r="E10" s="28"/>
      <c r="F10" s="28"/>
      <c r="G10" s="28"/>
    </row>
    <row r="11" spans="2:7" x14ac:dyDescent="0.3">
      <c r="B11" s="30"/>
      <c r="C11" s="3"/>
      <c r="D11" s="3"/>
      <c r="E11" s="28"/>
      <c r="F11" s="28"/>
      <c r="G11" s="28"/>
    </row>
    <row r="12" spans="2:7" x14ac:dyDescent="0.3">
      <c r="B12" s="10" t="s">
        <v>15</v>
      </c>
      <c r="C12" s="3"/>
      <c r="D12" s="3"/>
      <c r="E12" s="28"/>
      <c r="F12" s="28"/>
      <c r="G12" s="28"/>
    </row>
  </sheetData>
  <mergeCells count="1">
    <mergeCell ref="B2:G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N23" sqref="N23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8" customHeight="1" x14ac:dyDescent="0.3">
      <c r="B2" s="218" t="s">
        <v>68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2:12" ht="15.75" customHeight="1" x14ac:dyDescent="0.3">
      <c r="B3" s="218" t="s">
        <v>45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2:12" ht="17.399999999999999" x14ac:dyDescent="0.3">
      <c r="B4" s="16"/>
      <c r="C4" s="16"/>
      <c r="D4" s="16"/>
      <c r="E4" s="16"/>
      <c r="F4" s="16"/>
      <c r="G4" s="16"/>
      <c r="H4" s="16"/>
      <c r="I4" s="16"/>
      <c r="J4" s="2"/>
      <c r="K4" s="2"/>
      <c r="L4" s="2"/>
    </row>
    <row r="5" spans="2:12" ht="25.5" customHeight="1" x14ac:dyDescent="0.3">
      <c r="B5" s="212" t="s">
        <v>8</v>
      </c>
      <c r="C5" s="213"/>
      <c r="D5" s="213"/>
      <c r="E5" s="213"/>
      <c r="F5" s="214"/>
      <c r="G5" s="40" t="s">
        <v>70</v>
      </c>
      <c r="H5" s="38" t="s">
        <v>71</v>
      </c>
      <c r="I5" s="40" t="s">
        <v>72</v>
      </c>
      <c r="J5" s="40" t="s">
        <v>73</v>
      </c>
      <c r="K5" s="40" t="s">
        <v>16</v>
      </c>
      <c r="L5" s="40" t="s">
        <v>54</v>
      </c>
    </row>
    <row r="6" spans="2:12" x14ac:dyDescent="0.3">
      <c r="B6" s="212">
        <v>1</v>
      </c>
      <c r="C6" s="213"/>
      <c r="D6" s="213"/>
      <c r="E6" s="213"/>
      <c r="F6" s="214"/>
      <c r="G6" s="40">
        <v>2</v>
      </c>
      <c r="H6" s="40">
        <v>3</v>
      </c>
      <c r="I6" s="40">
        <v>4</v>
      </c>
      <c r="J6" s="40">
        <v>5</v>
      </c>
      <c r="K6" s="40" t="s">
        <v>18</v>
      </c>
      <c r="L6" s="40" t="s">
        <v>19</v>
      </c>
    </row>
    <row r="7" spans="2:12" ht="26.4" x14ac:dyDescent="0.3">
      <c r="B7" s="5">
        <v>8</v>
      </c>
      <c r="C7" s="5"/>
      <c r="D7" s="5"/>
      <c r="E7" s="5"/>
      <c r="F7" s="5" t="s">
        <v>9</v>
      </c>
      <c r="G7" s="3"/>
      <c r="H7" s="3"/>
      <c r="I7" s="3"/>
      <c r="J7" s="28"/>
      <c r="K7" s="28"/>
      <c r="L7" s="28"/>
    </row>
    <row r="8" spans="2:12" x14ac:dyDescent="0.3">
      <c r="B8" s="5"/>
      <c r="C8" s="10">
        <v>84</v>
      </c>
      <c r="D8" s="10"/>
      <c r="E8" s="10"/>
      <c r="F8" s="10" t="s">
        <v>13</v>
      </c>
      <c r="G8" s="3"/>
      <c r="H8" s="3"/>
      <c r="I8" s="3"/>
      <c r="J8" s="28"/>
      <c r="K8" s="28"/>
      <c r="L8" s="28"/>
    </row>
    <row r="9" spans="2:12" ht="52.8" x14ac:dyDescent="0.3">
      <c r="B9" s="6"/>
      <c r="C9" s="6"/>
      <c r="D9" s="6">
        <v>841</v>
      </c>
      <c r="E9" s="6"/>
      <c r="F9" s="29" t="s">
        <v>46</v>
      </c>
      <c r="G9" s="3"/>
      <c r="H9" s="3"/>
      <c r="I9" s="3"/>
      <c r="J9" s="28"/>
      <c r="K9" s="28"/>
      <c r="L9" s="28"/>
    </row>
    <row r="10" spans="2:12" ht="26.4" x14ac:dyDescent="0.3">
      <c r="B10" s="6"/>
      <c r="C10" s="6"/>
      <c r="D10" s="6"/>
      <c r="E10" s="6">
        <v>8413</v>
      </c>
      <c r="F10" s="29" t="s">
        <v>47</v>
      </c>
      <c r="G10" s="3"/>
      <c r="H10" s="3"/>
      <c r="I10" s="3"/>
      <c r="J10" s="28"/>
      <c r="K10" s="28"/>
      <c r="L10" s="28"/>
    </row>
    <row r="11" spans="2:12" x14ac:dyDescent="0.3">
      <c r="B11" s="6"/>
      <c r="C11" s="6"/>
      <c r="D11" s="6"/>
      <c r="E11" s="7" t="s">
        <v>25</v>
      </c>
      <c r="F11" s="12"/>
      <c r="G11" s="3"/>
      <c r="H11" s="3"/>
      <c r="I11" s="3"/>
      <c r="J11" s="28"/>
      <c r="K11" s="28"/>
      <c r="L11" s="28"/>
    </row>
    <row r="12" spans="2:12" ht="26.4" x14ac:dyDescent="0.3">
      <c r="B12" s="8">
        <v>5</v>
      </c>
      <c r="C12" s="9"/>
      <c r="D12" s="9"/>
      <c r="E12" s="9"/>
      <c r="F12" s="21" t="s">
        <v>10</v>
      </c>
      <c r="G12" s="3"/>
      <c r="H12" s="3"/>
      <c r="I12" s="3"/>
      <c r="J12" s="28"/>
      <c r="K12" s="28"/>
      <c r="L12" s="28"/>
    </row>
    <row r="13" spans="2:12" ht="26.4" x14ac:dyDescent="0.3">
      <c r="B13" s="10"/>
      <c r="C13" s="10">
        <v>54</v>
      </c>
      <c r="D13" s="10"/>
      <c r="E13" s="10"/>
      <c r="F13" s="22" t="s">
        <v>14</v>
      </c>
      <c r="G13" s="3"/>
      <c r="H13" s="3"/>
      <c r="I13" s="4"/>
      <c r="J13" s="28"/>
      <c r="K13" s="28"/>
      <c r="L13" s="28"/>
    </row>
    <row r="14" spans="2:12" ht="66" x14ac:dyDescent="0.3">
      <c r="B14" s="10"/>
      <c r="C14" s="10"/>
      <c r="D14" s="10">
        <v>541</v>
      </c>
      <c r="E14" s="29"/>
      <c r="F14" s="29" t="s">
        <v>48</v>
      </c>
      <c r="G14" s="3"/>
      <c r="H14" s="3"/>
      <c r="I14" s="4"/>
      <c r="J14" s="28"/>
      <c r="K14" s="28"/>
      <c r="L14" s="28"/>
    </row>
    <row r="15" spans="2:12" ht="39.6" x14ac:dyDescent="0.3">
      <c r="B15" s="10"/>
      <c r="C15" s="10"/>
      <c r="D15" s="10"/>
      <c r="E15" s="29">
        <v>5413</v>
      </c>
      <c r="F15" s="29" t="s">
        <v>49</v>
      </c>
      <c r="G15" s="3"/>
      <c r="H15" s="3"/>
      <c r="I15" s="4"/>
      <c r="J15" s="28"/>
      <c r="K15" s="28"/>
      <c r="L15" s="28"/>
    </row>
    <row r="16" spans="2:12" x14ac:dyDescent="0.3">
      <c r="B16" s="11" t="s">
        <v>15</v>
      </c>
      <c r="C16" s="9"/>
      <c r="D16" s="9"/>
      <c r="E16" s="9"/>
      <c r="F16" s="21" t="s">
        <v>25</v>
      </c>
      <c r="G16" s="3"/>
      <c r="H16" s="3"/>
      <c r="I16" s="3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K25" sqref="K25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18" t="s">
        <v>50</v>
      </c>
      <c r="C2" s="218"/>
      <c r="D2" s="218"/>
      <c r="E2" s="218"/>
      <c r="F2" s="218"/>
      <c r="G2" s="218"/>
      <c r="H2" s="218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76</v>
      </c>
      <c r="D4" s="38" t="s">
        <v>71</v>
      </c>
      <c r="E4" s="38" t="s">
        <v>72</v>
      </c>
      <c r="F4" s="38" t="s">
        <v>73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51</v>
      </c>
      <c r="C6" s="3"/>
      <c r="D6" s="3"/>
      <c r="E6" s="4"/>
      <c r="F6" s="28"/>
      <c r="G6" s="28"/>
      <c r="H6" s="28"/>
    </row>
    <row r="7" spans="2:8" x14ac:dyDescent="0.3">
      <c r="B7" s="5" t="s">
        <v>41</v>
      </c>
      <c r="C7" s="3"/>
      <c r="D7" s="3"/>
      <c r="E7" s="3"/>
      <c r="F7" s="28"/>
      <c r="G7" s="28"/>
      <c r="H7" s="28"/>
    </row>
    <row r="8" spans="2:8" x14ac:dyDescent="0.3">
      <c r="B8" s="32" t="s">
        <v>40</v>
      </c>
      <c r="C8" s="3"/>
      <c r="D8" s="3"/>
      <c r="E8" s="3"/>
      <c r="F8" s="28"/>
      <c r="G8" s="28"/>
      <c r="H8" s="28"/>
    </row>
    <row r="9" spans="2:8" x14ac:dyDescent="0.3">
      <c r="B9" s="31" t="s">
        <v>39</v>
      </c>
      <c r="C9" s="3"/>
      <c r="D9" s="3"/>
      <c r="E9" s="3"/>
      <c r="F9" s="28"/>
      <c r="G9" s="28"/>
      <c r="H9" s="28"/>
    </row>
    <row r="10" spans="2:8" x14ac:dyDescent="0.3">
      <c r="B10" s="31" t="s">
        <v>25</v>
      </c>
      <c r="C10" s="3"/>
      <c r="D10" s="3"/>
      <c r="E10" s="3"/>
      <c r="F10" s="28"/>
      <c r="G10" s="28"/>
      <c r="H10" s="28"/>
    </row>
    <row r="11" spans="2:8" x14ac:dyDescent="0.3">
      <c r="B11" s="5" t="s">
        <v>38</v>
      </c>
      <c r="C11" s="3"/>
      <c r="D11" s="3"/>
      <c r="E11" s="4"/>
      <c r="F11" s="28"/>
      <c r="G11" s="28"/>
      <c r="H11" s="28"/>
    </row>
    <row r="12" spans="2:8" x14ac:dyDescent="0.3">
      <c r="B12" s="30" t="s">
        <v>37</v>
      </c>
      <c r="C12" s="3"/>
      <c r="D12" s="3"/>
      <c r="E12" s="4"/>
      <c r="F12" s="28"/>
      <c r="G12" s="28"/>
      <c r="H12" s="28"/>
    </row>
    <row r="13" spans="2:8" x14ac:dyDescent="0.3">
      <c r="B13" s="5" t="s">
        <v>36</v>
      </c>
      <c r="C13" s="3"/>
      <c r="D13" s="3"/>
      <c r="E13" s="4"/>
      <c r="F13" s="28"/>
      <c r="G13" s="28"/>
      <c r="H13" s="28"/>
    </row>
    <row r="14" spans="2:8" x14ac:dyDescent="0.3">
      <c r="B14" s="30" t="s">
        <v>35</v>
      </c>
      <c r="C14" s="3"/>
      <c r="D14" s="3"/>
      <c r="E14" s="4"/>
      <c r="F14" s="28"/>
      <c r="G14" s="28"/>
      <c r="H14" s="28"/>
    </row>
    <row r="15" spans="2:8" x14ac:dyDescent="0.3">
      <c r="B15" s="10" t="s">
        <v>15</v>
      </c>
      <c r="C15" s="3"/>
      <c r="D15" s="3"/>
      <c r="E15" s="4"/>
      <c r="F15" s="28"/>
      <c r="G15" s="28"/>
      <c r="H15" s="28"/>
    </row>
    <row r="16" spans="2:8" x14ac:dyDescent="0.3">
      <c r="B16" s="30"/>
      <c r="C16" s="3"/>
      <c r="D16" s="3"/>
      <c r="E16" s="4"/>
      <c r="F16" s="28"/>
      <c r="G16" s="28"/>
      <c r="H16" s="28"/>
    </row>
    <row r="17" spans="2:8" ht="15.75" customHeight="1" x14ac:dyDescent="0.3">
      <c r="B17" s="5" t="s">
        <v>52</v>
      </c>
      <c r="C17" s="3"/>
      <c r="D17" s="3"/>
      <c r="E17" s="4"/>
      <c r="F17" s="28"/>
      <c r="G17" s="28"/>
      <c r="H17" s="28"/>
    </row>
    <row r="18" spans="2:8" ht="15.75" customHeight="1" x14ac:dyDescent="0.3">
      <c r="B18" s="5" t="s">
        <v>41</v>
      </c>
      <c r="C18" s="3"/>
      <c r="D18" s="3"/>
      <c r="E18" s="3"/>
      <c r="F18" s="28"/>
      <c r="G18" s="28"/>
      <c r="H18" s="28"/>
    </row>
    <row r="19" spans="2:8" x14ac:dyDescent="0.3">
      <c r="B19" s="32" t="s">
        <v>40</v>
      </c>
      <c r="C19" s="3"/>
      <c r="D19" s="3"/>
      <c r="E19" s="3"/>
      <c r="F19" s="28"/>
      <c r="G19" s="28"/>
      <c r="H19" s="28"/>
    </row>
    <row r="20" spans="2:8" x14ac:dyDescent="0.3">
      <c r="B20" s="31" t="s">
        <v>39</v>
      </c>
      <c r="C20" s="3"/>
      <c r="D20" s="3"/>
      <c r="E20" s="3"/>
      <c r="F20" s="28"/>
      <c r="G20" s="28"/>
      <c r="H20" s="28"/>
    </row>
    <row r="21" spans="2:8" x14ac:dyDescent="0.3">
      <c r="B21" s="31" t="s">
        <v>25</v>
      </c>
      <c r="C21" s="3"/>
      <c r="D21" s="3"/>
      <c r="E21" s="3"/>
      <c r="F21" s="28"/>
      <c r="G21" s="28"/>
      <c r="H21" s="28"/>
    </row>
    <row r="22" spans="2:8" x14ac:dyDescent="0.3">
      <c r="B22" s="5" t="s">
        <v>38</v>
      </c>
      <c r="C22" s="3"/>
      <c r="D22" s="3"/>
      <c r="E22" s="4"/>
      <c r="F22" s="28"/>
      <c r="G22" s="28"/>
      <c r="H22" s="28"/>
    </row>
    <row r="23" spans="2:8" x14ac:dyDescent="0.3">
      <c r="B23" s="30" t="s">
        <v>37</v>
      </c>
      <c r="C23" s="3"/>
      <c r="D23" s="3"/>
      <c r="E23" s="4"/>
      <c r="F23" s="28"/>
      <c r="G23" s="28"/>
      <c r="H23" s="28"/>
    </row>
    <row r="24" spans="2:8" x14ac:dyDescent="0.3">
      <c r="B24" s="5" t="s">
        <v>36</v>
      </c>
      <c r="C24" s="3"/>
      <c r="D24" s="3"/>
      <c r="E24" s="4"/>
      <c r="F24" s="28"/>
      <c r="G24" s="28"/>
      <c r="H24" s="28"/>
    </row>
    <row r="25" spans="2:8" x14ac:dyDescent="0.3">
      <c r="B25" s="30" t="s">
        <v>35</v>
      </c>
      <c r="C25" s="3"/>
      <c r="D25" s="3"/>
      <c r="E25" s="4"/>
      <c r="F25" s="28"/>
      <c r="G25" s="28"/>
      <c r="H25" s="28"/>
    </row>
    <row r="26" spans="2:8" x14ac:dyDescent="0.3">
      <c r="B26" s="10" t="s">
        <v>15</v>
      </c>
      <c r="C26" s="3"/>
      <c r="D26" s="3"/>
      <c r="E26" s="4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1"/>
  <sheetViews>
    <sheetView topLeftCell="A238" workbookViewId="0">
      <selection activeCell="L214" sqref="L214"/>
    </sheetView>
  </sheetViews>
  <sheetFormatPr defaultColWidth="12.5546875" defaultRowHeight="14.4" x14ac:dyDescent="0.3"/>
  <cols>
    <col min="1" max="1" width="9.6640625" style="75" customWidth="1"/>
    <col min="2" max="2" width="60" style="75" customWidth="1"/>
    <col min="3" max="3" width="19.109375" style="75" customWidth="1"/>
    <col min="4" max="4" width="15.6640625" style="75" customWidth="1"/>
    <col min="5" max="5" width="12.6640625" style="75" customWidth="1"/>
    <col min="6" max="7" width="15.109375" style="75" customWidth="1"/>
    <col min="8" max="8" width="16.6640625" style="75" hidden="1" customWidth="1"/>
    <col min="9" max="9" width="16.44140625" style="75" hidden="1" customWidth="1"/>
    <col min="10" max="10" width="12.5546875" style="75" hidden="1" customWidth="1"/>
    <col min="11" max="12" width="10.6640625" style="75" customWidth="1"/>
    <col min="13" max="26" width="9.109375" style="75" customWidth="1"/>
    <col min="27" max="16384" width="12.5546875" style="75"/>
  </cols>
  <sheetData>
    <row r="1" spans="1:26" ht="15.75" customHeight="1" x14ac:dyDescent="0.3">
      <c r="A1" s="218" t="s">
        <v>278</v>
      </c>
      <c r="B1" s="221"/>
      <c r="C1" s="221"/>
      <c r="D1" s="221"/>
      <c r="E1" s="221"/>
      <c r="F1" s="221"/>
      <c r="G1" s="221"/>
      <c r="H1" s="221"/>
      <c r="I1" s="73"/>
      <c r="J1" s="73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15.75" customHeight="1" x14ac:dyDescent="0.3">
      <c r="A2" s="16"/>
      <c r="B2" s="16"/>
      <c r="C2" s="16"/>
      <c r="D2" s="16"/>
      <c r="E2" s="16"/>
      <c r="F2" s="16"/>
      <c r="G2" s="16"/>
      <c r="H2" s="2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.75" customHeight="1" x14ac:dyDescent="0.3">
      <c r="A3" s="222" t="s">
        <v>279</v>
      </c>
      <c r="B3" s="222"/>
      <c r="C3" s="222"/>
      <c r="D3" s="222"/>
      <c r="E3" s="222"/>
      <c r="F3" s="222"/>
      <c r="G3" s="222"/>
      <c r="H3" s="222"/>
      <c r="I3" s="77"/>
      <c r="J3" s="77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36" customHeight="1" x14ac:dyDescent="0.3">
      <c r="A4" s="185">
        <v>18643</v>
      </c>
      <c r="B4" s="185" t="s">
        <v>262</v>
      </c>
      <c r="C4" s="38" t="s">
        <v>241</v>
      </c>
      <c r="D4" s="38" t="s">
        <v>151</v>
      </c>
      <c r="E4" s="38" t="s">
        <v>54</v>
      </c>
      <c r="F4" s="77"/>
      <c r="G4" s="77"/>
      <c r="H4" s="77"/>
      <c r="I4" s="77"/>
      <c r="J4" s="77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5.75" customHeight="1" x14ac:dyDescent="0.3">
      <c r="A5" s="219">
        <v>1</v>
      </c>
      <c r="B5" s="220"/>
      <c r="C5" s="81">
        <v>2</v>
      </c>
      <c r="D5" s="81">
        <v>3</v>
      </c>
      <c r="E5" s="82" t="s">
        <v>175</v>
      </c>
      <c r="F5" s="83"/>
      <c r="G5" s="83"/>
      <c r="H5" s="83"/>
      <c r="I5" s="83"/>
      <c r="J5" s="83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spans="1:26" ht="15.75" customHeight="1" x14ac:dyDescent="0.3">
      <c r="A6" s="85"/>
      <c r="B6" s="86" t="s">
        <v>275</v>
      </c>
      <c r="C6" s="111">
        <f>+SUM(C8:C12)</f>
        <v>1536628</v>
      </c>
      <c r="D6" s="111">
        <f>+SUM(D8:D12)</f>
        <v>1538278</v>
      </c>
      <c r="E6" s="108">
        <f>SUM(D6/C6*100)</f>
        <v>100.1073779730683</v>
      </c>
      <c r="F6" s="83"/>
      <c r="G6" s="83"/>
      <c r="H6" s="83"/>
      <c r="I6" s="83"/>
      <c r="J6" s="83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1:26" ht="15.75" customHeight="1" x14ac:dyDescent="0.3">
      <c r="A7" s="88"/>
      <c r="B7" s="80"/>
      <c r="C7" s="109"/>
      <c r="D7" s="109"/>
      <c r="E7" s="110"/>
      <c r="F7" s="83"/>
      <c r="G7" s="83"/>
      <c r="H7" s="83"/>
      <c r="I7" s="83"/>
      <c r="J7" s="83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spans="1:26" ht="15.75" customHeight="1" x14ac:dyDescent="0.3">
      <c r="A8" s="112" t="s">
        <v>263</v>
      </c>
      <c r="B8" s="113" t="s">
        <v>264</v>
      </c>
      <c r="C8" s="111">
        <v>12996</v>
      </c>
      <c r="D8" s="111">
        <v>12868</v>
      </c>
      <c r="E8" s="108">
        <f>SUM(D8/C8*100)</f>
        <v>99.015081563558013</v>
      </c>
      <c r="F8" s="83"/>
      <c r="G8" s="83"/>
      <c r="H8" s="83"/>
      <c r="I8" s="83"/>
      <c r="J8" s="83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 spans="1:26" ht="15.75" customHeight="1" x14ac:dyDescent="0.3">
      <c r="A9" s="112" t="s">
        <v>265</v>
      </c>
      <c r="B9" s="113" t="s">
        <v>266</v>
      </c>
      <c r="C9" s="111">
        <v>169146</v>
      </c>
      <c r="D9" s="111">
        <v>171813</v>
      </c>
      <c r="E9" s="108">
        <f>SUM(D9/C9*100)</f>
        <v>101.57674435103401</v>
      </c>
      <c r="F9" s="83"/>
      <c r="G9" s="83"/>
      <c r="H9" s="83"/>
      <c r="I9" s="83"/>
      <c r="J9" s="83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 spans="1:26" ht="15.75" customHeight="1" x14ac:dyDescent="0.3">
      <c r="A10" s="112" t="s">
        <v>267</v>
      </c>
      <c r="B10" s="113" t="s">
        <v>268</v>
      </c>
      <c r="C10" s="111">
        <v>68000</v>
      </c>
      <c r="D10" s="111">
        <v>68000</v>
      </c>
      <c r="E10" s="108">
        <f>SUM(D10/C10*100)</f>
        <v>100</v>
      </c>
      <c r="F10" s="83"/>
      <c r="G10" s="83"/>
      <c r="H10" s="83"/>
      <c r="I10" s="83"/>
      <c r="J10" s="83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spans="1:26" ht="15.75" customHeight="1" x14ac:dyDescent="0.3">
      <c r="A11" s="112" t="s">
        <v>269</v>
      </c>
      <c r="B11" s="113" t="s">
        <v>270</v>
      </c>
      <c r="C11" s="111">
        <v>1286420</v>
      </c>
      <c r="D11" s="111">
        <v>1285532</v>
      </c>
      <c r="E11" s="108">
        <f>SUM(D11/C11*100)</f>
        <v>99.930971222462333</v>
      </c>
      <c r="F11" s="83"/>
      <c r="G11" s="83"/>
      <c r="H11" s="83"/>
      <c r="I11" s="83"/>
      <c r="J11" s="83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 spans="1:26" ht="15.75" customHeight="1" x14ac:dyDescent="0.3">
      <c r="A12" s="112" t="s">
        <v>271</v>
      </c>
      <c r="B12" s="113" t="s">
        <v>272</v>
      </c>
      <c r="C12" s="111">
        <v>66</v>
      </c>
      <c r="D12" s="111">
        <v>65</v>
      </c>
      <c r="E12" s="108">
        <f>SUM(D12/C12*100)</f>
        <v>98.484848484848484</v>
      </c>
      <c r="F12" s="83"/>
      <c r="G12" s="83"/>
      <c r="H12" s="83"/>
      <c r="I12" s="83"/>
      <c r="J12" s="83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spans="1:26" ht="15.75" customHeight="1" x14ac:dyDescent="0.3">
      <c r="A13" s="112" t="s">
        <v>273</v>
      </c>
      <c r="B13" s="113" t="s">
        <v>274</v>
      </c>
      <c r="C13" s="79"/>
      <c r="D13" s="79"/>
      <c r="E13" s="89"/>
      <c r="F13" s="83"/>
      <c r="G13" s="83"/>
      <c r="H13" s="83"/>
      <c r="I13" s="83"/>
      <c r="J13" s="83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spans="1:26" ht="15.75" customHeight="1" x14ac:dyDescent="0.3">
      <c r="A14" s="90"/>
      <c r="B14" s="91"/>
      <c r="C14" s="79"/>
      <c r="D14" s="79"/>
      <c r="E14" s="89"/>
      <c r="F14" s="83"/>
      <c r="G14" s="83"/>
      <c r="H14" s="83"/>
      <c r="I14" s="83"/>
      <c r="J14" s="83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ht="15.75" customHeight="1" x14ac:dyDescent="0.3">
      <c r="A15" s="88"/>
      <c r="B15" s="80"/>
      <c r="C15" s="81"/>
      <c r="D15" s="81"/>
      <c r="E15" s="82"/>
      <c r="F15" s="83"/>
      <c r="G15" s="83"/>
      <c r="H15" s="83"/>
      <c r="I15" s="83"/>
      <c r="J15" s="83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 ht="15.75" customHeight="1" x14ac:dyDescent="0.3">
      <c r="A16" s="88"/>
      <c r="B16" s="86" t="s">
        <v>177</v>
      </c>
      <c r="C16" s="106">
        <f>+SUM(C18+C47+C121)</f>
        <v>1536628</v>
      </c>
      <c r="D16" s="106">
        <f>+SUM(D18+D47+D121)</f>
        <v>1416570</v>
      </c>
      <c r="E16" s="108">
        <f>SUM(D16/C16*100)</f>
        <v>92.186918369312536</v>
      </c>
      <c r="F16" s="83"/>
      <c r="G16" s="83"/>
      <c r="H16" s="83"/>
      <c r="I16" s="83"/>
      <c r="J16" s="83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 ht="15.75" customHeight="1" x14ac:dyDescent="0.3">
      <c r="A17" s="107"/>
      <c r="B17" s="86"/>
      <c r="C17" s="106"/>
      <c r="D17" s="106"/>
      <c r="E17" s="87"/>
      <c r="F17" s="83"/>
      <c r="G17" s="83"/>
      <c r="H17" s="83"/>
      <c r="I17" s="83"/>
      <c r="J17" s="83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 ht="15.75" customHeight="1" x14ac:dyDescent="0.3">
      <c r="A18" s="114" t="s">
        <v>243</v>
      </c>
      <c r="B18" s="115" t="s">
        <v>253</v>
      </c>
      <c r="C18" s="116">
        <v>28003</v>
      </c>
      <c r="D18" s="116">
        <v>27699</v>
      </c>
      <c r="E18" s="108">
        <f>SUM(D18/C18*100)</f>
        <v>98.914402028354104</v>
      </c>
      <c r="F18" s="83"/>
      <c r="G18" s="83"/>
      <c r="H18" s="83"/>
      <c r="I18" s="83"/>
      <c r="J18" s="83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spans="1:26" ht="15.75" customHeight="1" x14ac:dyDescent="0.3">
      <c r="A19" s="117" t="s">
        <v>259</v>
      </c>
      <c r="B19" s="118" t="s">
        <v>244</v>
      </c>
      <c r="C19" s="108">
        <f>+SUM(C21+C34)</f>
        <v>28003</v>
      </c>
      <c r="D19" s="108">
        <f>+SUM(D21+D34)</f>
        <v>27698.929999999997</v>
      </c>
      <c r="E19" s="108">
        <f>SUM(D19/C19*100)</f>
        <v>98.914152055136938</v>
      </c>
      <c r="F19" s="77"/>
      <c r="G19" s="77"/>
      <c r="H19" s="77"/>
      <c r="I19" s="77"/>
      <c r="J19" s="77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5" customHeight="1" x14ac:dyDescent="0.3">
      <c r="A20" s="113"/>
      <c r="B20" s="113" t="s">
        <v>178</v>
      </c>
      <c r="C20" s="119">
        <v>10061</v>
      </c>
      <c r="D20" s="119">
        <f>+SUM(D23+D27+D29)</f>
        <v>9080.02</v>
      </c>
      <c r="E20" s="119">
        <f>SUM(D20/C20*100)</f>
        <v>90.249676970480081</v>
      </c>
      <c r="F20" s="77"/>
      <c r="G20" s="92"/>
      <c r="H20" s="92"/>
      <c r="I20" s="92"/>
      <c r="J20" s="92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ht="15.75" customHeight="1" x14ac:dyDescent="0.3">
      <c r="A21" s="120">
        <v>3</v>
      </c>
      <c r="B21" s="121" t="s">
        <v>4</v>
      </c>
      <c r="C21" s="122">
        <f>+SUM(C22+C29)</f>
        <v>10061</v>
      </c>
      <c r="D21" s="122">
        <f>+SUM(D22+D29)</f>
        <v>9933.869999999999</v>
      </c>
      <c r="E21" s="123">
        <f>SUM(D21/C21*100)</f>
        <v>98.736407911738382</v>
      </c>
      <c r="F21" s="77"/>
      <c r="G21" s="94"/>
      <c r="H21" s="95"/>
      <c r="I21" s="95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14.25" customHeight="1" x14ac:dyDescent="0.3">
      <c r="A22" s="124">
        <v>31</v>
      </c>
      <c r="B22" s="125" t="s">
        <v>5</v>
      </c>
      <c r="C22" s="126">
        <v>9610</v>
      </c>
      <c r="D22" s="127">
        <f>+SUM(D23+D25+D27)</f>
        <v>9495.869999999999</v>
      </c>
      <c r="E22" s="127">
        <f>SUM(D22/C22*100)</f>
        <v>98.812382934443278</v>
      </c>
      <c r="F22" s="77"/>
      <c r="G22" s="77"/>
      <c r="H22" s="96" t="e">
        <f>SUM(#REF!)</f>
        <v>#REF!</v>
      </c>
      <c r="I22" s="97" t="e">
        <f>SUM(#REF!)</f>
        <v>#REF!</v>
      </c>
      <c r="J22" s="78">
        <f>SUM(C22:G22)</f>
        <v>19204.682382934443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4.25" customHeight="1" x14ac:dyDescent="0.3">
      <c r="A23" s="128">
        <v>311</v>
      </c>
      <c r="B23" s="129" t="s">
        <v>179</v>
      </c>
      <c r="C23" s="130"/>
      <c r="D23" s="131">
        <v>7418.03</v>
      </c>
      <c r="E23" s="131"/>
      <c r="F23" s="77"/>
      <c r="G23" s="98"/>
      <c r="H23" s="99"/>
      <c r="I23" s="99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 x14ac:dyDescent="0.3">
      <c r="A24" s="132">
        <v>3111</v>
      </c>
      <c r="B24" s="133" t="s">
        <v>30</v>
      </c>
      <c r="C24" s="134"/>
      <c r="D24" s="135">
        <v>7418.03</v>
      </c>
      <c r="E24" s="136"/>
      <c r="F24" s="77"/>
      <c r="G24" s="101"/>
      <c r="H24" s="102"/>
      <c r="I24" s="102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4.25" customHeight="1" x14ac:dyDescent="0.3">
      <c r="A25" s="128">
        <v>312</v>
      </c>
      <c r="B25" s="129" t="s">
        <v>180</v>
      </c>
      <c r="C25" s="134"/>
      <c r="D25" s="137">
        <v>853.85</v>
      </c>
      <c r="E25" s="136"/>
      <c r="F25" s="77"/>
      <c r="G25" s="101"/>
      <c r="H25" s="102"/>
      <c r="I25" s="102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4.25" customHeight="1" x14ac:dyDescent="0.3">
      <c r="A26" s="132">
        <v>3121</v>
      </c>
      <c r="B26" s="133" t="s">
        <v>180</v>
      </c>
      <c r="C26" s="134"/>
      <c r="D26" s="135">
        <v>853.85</v>
      </c>
      <c r="E26" s="136"/>
      <c r="F26" s="77"/>
      <c r="G26" s="101"/>
      <c r="H26" s="102"/>
      <c r="I26" s="102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4.25" customHeight="1" x14ac:dyDescent="0.3">
      <c r="A27" s="128">
        <v>313</v>
      </c>
      <c r="B27" s="129" t="s">
        <v>99</v>
      </c>
      <c r="C27" s="122"/>
      <c r="D27" s="137">
        <f>SUM(D28:D28)</f>
        <v>1223.99</v>
      </c>
      <c r="E27" s="123"/>
      <c r="F27" s="77"/>
      <c r="G27" s="98"/>
      <c r="H27" s="99"/>
      <c r="I27" s="99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 x14ac:dyDescent="0.3">
      <c r="A28" s="132">
        <v>3132</v>
      </c>
      <c r="B28" s="133" t="s">
        <v>100</v>
      </c>
      <c r="C28" s="134"/>
      <c r="D28" s="135">
        <v>1223.99</v>
      </c>
      <c r="E28" s="136"/>
      <c r="F28" s="77"/>
      <c r="G28" s="101"/>
      <c r="H28" s="102"/>
      <c r="I28" s="102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4.25" customHeight="1" x14ac:dyDescent="0.3">
      <c r="A29" s="124">
        <v>32</v>
      </c>
      <c r="B29" s="125" t="s">
        <v>12</v>
      </c>
      <c r="C29" s="138">
        <v>451</v>
      </c>
      <c r="D29" s="139">
        <v>438</v>
      </c>
      <c r="E29" s="140">
        <f>SUM(D29/C29*100)</f>
        <v>97.117516629711758</v>
      </c>
      <c r="F29" s="77"/>
      <c r="G29" s="77"/>
      <c r="H29" s="96"/>
      <c r="I29" s="97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4.25" customHeight="1" x14ac:dyDescent="0.3">
      <c r="A30" s="128">
        <v>321</v>
      </c>
      <c r="B30" s="129" t="s">
        <v>31</v>
      </c>
      <c r="C30" s="122"/>
      <c r="D30" s="137">
        <v>437.8</v>
      </c>
      <c r="E30" s="123"/>
      <c r="F30" s="77"/>
      <c r="G30" s="98"/>
      <c r="H30" s="99"/>
      <c r="I30" s="99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 spans="1:26" ht="15.75" customHeight="1" x14ac:dyDescent="0.3">
      <c r="A31" s="132" t="s">
        <v>181</v>
      </c>
      <c r="B31" s="133" t="s">
        <v>32</v>
      </c>
      <c r="C31" s="134"/>
      <c r="D31" s="135"/>
      <c r="E31" s="136"/>
      <c r="F31" s="77"/>
      <c r="G31" s="101"/>
      <c r="H31" s="74">
        <v>0</v>
      </c>
      <c r="I31" s="74">
        <v>0</v>
      </c>
      <c r="J31" s="74">
        <f>SUM(C31:G31)</f>
        <v>0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 x14ac:dyDescent="0.3">
      <c r="A32" s="132" t="s">
        <v>182</v>
      </c>
      <c r="B32" s="133" t="s">
        <v>101</v>
      </c>
      <c r="C32" s="134"/>
      <c r="D32" s="135">
        <v>437.8</v>
      </c>
      <c r="E32" s="136"/>
      <c r="F32" s="77"/>
      <c r="G32" s="101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 x14ac:dyDescent="0.3">
      <c r="A33" s="141" t="s">
        <v>259</v>
      </c>
      <c r="B33" s="115"/>
      <c r="C33" s="134"/>
      <c r="D33" s="142"/>
      <c r="E33" s="136"/>
      <c r="F33" s="77"/>
      <c r="G33" s="101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 x14ac:dyDescent="0.3">
      <c r="A34" s="143"/>
      <c r="B34" s="144" t="s">
        <v>183</v>
      </c>
      <c r="C34" s="122">
        <f>+SUM(C35+C42)</f>
        <v>17942</v>
      </c>
      <c r="D34" s="123">
        <f>+SUM(D35+D42)</f>
        <v>17765.059999999998</v>
      </c>
      <c r="E34" s="108">
        <f>SUM(D34/C34*100)</f>
        <v>99.013822316352687</v>
      </c>
      <c r="F34" s="77"/>
      <c r="G34" s="101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 x14ac:dyDescent="0.3">
      <c r="A35" s="124">
        <v>31</v>
      </c>
      <c r="B35" s="125" t="s">
        <v>5</v>
      </c>
      <c r="C35" s="122">
        <v>17042</v>
      </c>
      <c r="D35" s="123">
        <f>+SUM(D36+D38+D40)</f>
        <v>16939.829999999998</v>
      </c>
      <c r="E35" s="108">
        <f>SUM(D35/C35*100)</f>
        <v>99.400481164182594</v>
      </c>
      <c r="F35" s="77"/>
      <c r="G35" s="101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 x14ac:dyDescent="0.3">
      <c r="A36" s="128">
        <v>311</v>
      </c>
      <c r="B36" s="129" t="s">
        <v>179</v>
      </c>
      <c r="C36" s="134"/>
      <c r="D36" s="136">
        <v>13385.14</v>
      </c>
      <c r="E36" s="136"/>
      <c r="F36" s="77"/>
      <c r="G36" s="101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 x14ac:dyDescent="0.3">
      <c r="A37" s="132">
        <v>3111</v>
      </c>
      <c r="B37" s="133" t="s">
        <v>30</v>
      </c>
      <c r="C37" s="134"/>
      <c r="D37" s="136">
        <v>13385.14</v>
      </c>
      <c r="E37" s="136"/>
      <c r="F37" s="77"/>
      <c r="G37" s="101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 x14ac:dyDescent="0.3">
      <c r="A38" s="128">
        <v>312</v>
      </c>
      <c r="B38" s="129" t="s">
        <v>180</v>
      </c>
      <c r="C38" s="145"/>
      <c r="D38" s="136">
        <v>1346.15</v>
      </c>
      <c r="E38" s="136"/>
      <c r="F38" s="77"/>
      <c r="G38" s="101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 x14ac:dyDescent="0.3">
      <c r="A39" s="132">
        <v>3121</v>
      </c>
      <c r="B39" s="133" t="s">
        <v>180</v>
      </c>
      <c r="C39" s="134"/>
      <c r="D39" s="136">
        <v>1346.15</v>
      </c>
      <c r="E39" s="136"/>
      <c r="F39" s="77"/>
      <c r="G39" s="101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 x14ac:dyDescent="0.3">
      <c r="A40" s="128">
        <v>313</v>
      </c>
      <c r="B40" s="129" t="s">
        <v>99</v>
      </c>
      <c r="C40" s="145"/>
      <c r="D40" s="123">
        <v>2208.54</v>
      </c>
      <c r="E40" s="108"/>
      <c r="F40" s="77"/>
      <c r="G40" s="101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 x14ac:dyDescent="0.3">
      <c r="A41" s="132">
        <v>3132</v>
      </c>
      <c r="B41" s="133" t="s">
        <v>100</v>
      </c>
      <c r="C41" s="134"/>
      <c r="D41" s="136">
        <v>2208.54</v>
      </c>
      <c r="E41" s="136"/>
      <c r="F41" s="77"/>
      <c r="G41" s="101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 x14ac:dyDescent="0.3">
      <c r="A42" s="124">
        <v>32</v>
      </c>
      <c r="B42" s="125" t="s">
        <v>12</v>
      </c>
      <c r="C42" s="145">
        <v>900</v>
      </c>
      <c r="D42" s="123">
        <v>825.23</v>
      </c>
      <c r="E42" s="136"/>
      <c r="F42" s="77"/>
      <c r="G42" s="101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 x14ac:dyDescent="0.3">
      <c r="A43" s="128">
        <v>321</v>
      </c>
      <c r="B43" s="129" t="s">
        <v>31</v>
      </c>
      <c r="C43" s="145"/>
      <c r="D43" s="136">
        <v>825.23</v>
      </c>
      <c r="E43" s="108"/>
      <c r="F43" s="77"/>
      <c r="G43" s="101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 x14ac:dyDescent="0.3">
      <c r="A44" s="132" t="s">
        <v>181</v>
      </c>
      <c r="B44" s="133" t="s">
        <v>32</v>
      </c>
      <c r="C44" s="134"/>
      <c r="D44" s="136"/>
      <c r="E44" s="136"/>
      <c r="F44" s="77"/>
      <c r="G44" s="101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 x14ac:dyDescent="0.3">
      <c r="A45" s="132" t="s">
        <v>182</v>
      </c>
      <c r="B45" s="133" t="s">
        <v>101</v>
      </c>
      <c r="C45" s="134"/>
      <c r="D45" s="136">
        <v>825.23</v>
      </c>
      <c r="E45" s="136"/>
      <c r="F45" s="77"/>
      <c r="G45" s="101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 x14ac:dyDescent="0.3">
      <c r="A46" s="132"/>
      <c r="B46" s="133"/>
      <c r="C46" s="134"/>
      <c r="D46" s="142"/>
      <c r="E46" s="136"/>
      <c r="F46" s="77"/>
      <c r="G46" s="101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 x14ac:dyDescent="0.3">
      <c r="A47" s="146" t="s">
        <v>247</v>
      </c>
      <c r="B47" s="144" t="s">
        <v>254</v>
      </c>
      <c r="C47" s="123">
        <v>1210388</v>
      </c>
      <c r="D47" s="123">
        <v>1207805</v>
      </c>
      <c r="E47" s="122">
        <f>(D47/C47)*100</f>
        <v>99.786597355558712</v>
      </c>
      <c r="F47" s="77"/>
      <c r="G47" s="101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 x14ac:dyDescent="0.3">
      <c r="A48" s="146" t="s">
        <v>218</v>
      </c>
      <c r="B48" s="144" t="s">
        <v>225</v>
      </c>
      <c r="C48" s="123">
        <v>68000</v>
      </c>
      <c r="D48" s="123">
        <v>68000</v>
      </c>
      <c r="E48" s="123"/>
      <c r="F48" s="77"/>
      <c r="G48" s="101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 x14ac:dyDescent="0.3">
      <c r="A49" s="147">
        <v>3</v>
      </c>
      <c r="B49" s="144" t="s">
        <v>4</v>
      </c>
      <c r="C49" s="123">
        <f>+SUM(C50+C74)</f>
        <v>68000</v>
      </c>
      <c r="D49" s="123">
        <f>+SUM(D50+D74)</f>
        <v>68000</v>
      </c>
      <c r="E49" s="123"/>
      <c r="F49" s="77"/>
      <c r="G49" s="101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 x14ac:dyDescent="0.3">
      <c r="A50" s="148">
        <v>32</v>
      </c>
      <c r="B50" s="149" t="s">
        <v>12</v>
      </c>
      <c r="C50" s="123">
        <f>+SUM(C51+C55+C60+C69)</f>
        <v>66800</v>
      </c>
      <c r="D50" s="123">
        <f>+SUM(D51+D55+D60+D69)</f>
        <v>66887</v>
      </c>
      <c r="E50" s="122">
        <f>(D50/C50)*100</f>
        <v>100.13023952095807</v>
      </c>
      <c r="F50" s="77"/>
      <c r="G50" s="101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 x14ac:dyDescent="0.3">
      <c r="A51" s="128">
        <v>321</v>
      </c>
      <c r="B51" s="129" t="s">
        <v>31</v>
      </c>
      <c r="C51" s="123">
        <v>25957</v>
      </c>
      <c r="D51" s="123">
        <f>+SUM(D52:D54)</f>
        <v>27028.74</v>
      </c>
      <c r="E51" s="122">
        <f>(D51/C51)*100</f>
        <v>104.12890549755365</v>
      </c>
      <c r="F51" s="77"/>
      <c r="G51" s="101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 x14ac:dyDescent="0.3">
      <c r="A52" s="132">
        <v>3211</v>
      </c>
      <c r="B52" s="133" t="s">
        <v>32</v>
      </c>
      <c r="C52" s="136"/>
      <c r="D52" s="135">
        <v>6025.61</v>
      </c>
      <c r="E52" s="123"/>
      <c r="F52" s="77"/>
      <c r="G52" s="101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 x14ac:dyDescent="0.3">
      <c r="A53" s="132">
        <v>3212</v>
      </c>
      <c r="B53" s="133" t="s">
        <v>226</v>
      </c>
      <c r="C53" s="136"/>
      <c r="D53" s="135">
        <v>20779.38</v>
      </c>
      <c r="E53" s="123"/>
      <c r="F53" s="77"/>
      <c r="G53" s="101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 x14ac:dyDescent="0.3">
      <c r="A54" s="132">
        <v>3213</v>
      </c>
      <c r="B54" s="133" t="s">
        <v>227</v>
      </c>
      <c r="C54" s="136"/>
      <c r="D54" s="135">
        <v>223.75</v>
      </c>
      <c r="E54" s="123"/>
      <c r="F54" s="77"/>
      <c r="G54" s="101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 x14ac:dyDescent="0.3">
      <c r="A55" s="128">
        <v>322</v>
      </c>
      <c r="B55" s="129" t="s">
        <v>103</v>
      </c>
      <c r="C55" s="123">
        <v>19010</v>
      </c>
      <c r="D55" s="137">
        <f>+SUM(D56:D59)</f>
        <v>18250.5</v>
      </c>
      <c r="E55" s="123"/>
      <c r="F55" s="77"/>
      <c r="G55" s="101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 x14ac:dyDescent="0.3">
      <c r="A56" s="132" t="s">
        <v>186</v>
      </c>
      <c r="B56" s="133" t="s">
        <v>104</v>
      </c>
      <c r="C56" s="136"/>
      <c r="D56" s="135">
        <v>7279.83</v>
      </c>
      <c r="E56" s="123"/>
      <c r="F56" s="77"/>
      <c r="G56" s="101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 x14ac:dyDescent="0.3">
      <c r="A57" s="132">
        <v>3222</v>
      </c>
      <c r="B57" s="133" t="s">
        <v>187</v>
      </c>
      <c r="C57" s="136"/>
      <c r="D57" s="135"/>
      <c r="E57" s="123"/>
      <c r="F57" s="77"/>
      <c r="G57" s="101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 x14ac:dyDescent="0.3">
      <c r="A58" s="132">
        <v>3223</v>
      </c>
      <c r="B58" s="133" t="s">
        <v>106</v>
      </c>
      <c r="C58" s="136"/>
      <c r="D58" s="135">
        <v>10831.26</v>
      </c>
      <c r="E58" s="123"/>
      <c r="F58" s="77"/>
      <c r="G58" s="101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 x14ac:dyDescent="0.3">
      <c r="A59" s="132">
        <v>3224</v>
      </c>
      <c r="B59" s="133" t="s">
        <v>228</v>
      </c>
      <c r="C59" s="136"/>
      <c r="D59" s="135">
        <v>139.41</v>
      </c>
      <c r="E59" s="123"/>
      <c r="F59" s="77"/>
      <c r="G59" s="101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 x14ac:dyDescent="0.3">
      <c r="A60" s="128">
        <v>323</v>
      </c>
      <c r="B60" s="129" t="s">
        <v>109</v>
      </c>
      <c r="C60" s="123">
        <v>19109</v>
      </c>
      <c r="D60" s="137">
        <f>+SUM(D61:D68)</f>
        <v>18979.25</v>
      </c>
      <c r="E60" s="123"/>
      <c r="F60" s="77"/>
      <c r="G60" s="101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 x14ac:dyDescent="0.3">
      <c r="A61" s="132">
        <v>3231</v>
      </c>
      <c r="B61" s="133" t="s">
        <v>110</v>
      </c>
      <c r="C61" s="136"/>
      <c r="D61" s="136">
        <v>954.97</v>
      </c>
      <c r="E61" s="123"/>
      <c r="F61" s="77"/>
      <c r="G61" s="101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 x14ac:dyDescent="0.3">
      <c r="A62" s="132">
        <v>3232</v>
      </c>
      <c r="B62" s="133" t="s">
        <v>111</v>
      </c>
      <c r="C62" s="136"/>
      <c r="D62" s="136">
        <v>1921.41</v>
      </c>
      <c r="E62" s="123"/>
      <c r="F62" s="77"/>
      <c r="G62" s="101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 x14ac:dyDescent="0.3">
      <c r="A63" s="132">
        <v>3233</v>
      </c>
      <c r="B63" s="133" t="s">
        <v>229</v>
      </c>
      <c r="C63" s="136"/>
      <c r="D63" s="136"/>
      <c r="E63" s="123"/>
      <c r="F63" s="77"/>
      <c r="G63" s="101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 x14ac:dyDescent="0.3">
      <c r="A64" s="132">
        <v>3234</v>
      </c>
      <c r="B64" s="133" t="s">
        <v>113</v>
      </c>
      <c r="C64" s="136"/>
      <c r="D64" s="136">
        <v>2423.42</v>
      </c>
      <c r="E64" s="123"/>
      <c r="F64" s="77"/>
      <c r="G64" s="101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 x14ac:dyDescent="0.3">
      <c r="A65" s="132">
        <v>3235</v>
      </c>
      <c r="B65" s="133" t="s">
        <v>230</v>
      </c>
      <c r="C65" s="136"/>
      <c r="D65" s="136">
        <v>6747.25</v>
      </c>
      <c r="E65" s="123"/>
      <c r="F65" s="77"/>
      <c r="G65" s="101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 x14ac:dyDescent="0.3">
      <c r="A66" s="132">
        <v>3236</v>
      </c>
      <c r="B66" s="133" t="s">
        <v>231</v>
      </c>
      <c r="C66" s="136"/>
      <c r="D66" s="136">
        <v>3404.42</v>
      </c>
      <c r="E66" s="123"/>
      <c r="F66" s="77"/>
      <c r="G66" s="101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 x14ac:dyDescent="0.3">
      <c r="A67" s="132">
        <v>3238</v>
      </c>
      <c r="B67" s="133" t="s">
        <v>117</v>
      </c>
      <c r="C67" s="136"/>
      <c r="D67" s="136">
        <v>2858.9</v>
      </c>
      <c r="E67" s="123"/>
      <c r="F67" s="77"/>
      <c r="G67" s="101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 x14ac:dyDescent="0.3">
      <c r="A68" s="132">
        <v>3239</v>
      </c>
      <c r="B68" s="133" t="s">
        <v>118</v>
      </c>
      <c r="C68" s="136"/>
      <c r="D68" s="136">
        <v>668.88</v>
      </c>
      <c r="E68" s="123"/>
      <c r="F68" s="77"/>
      <c r="G68" s="101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 x14ac:dyDescent="0.3">
      <c r="A69" s="128">
        <v>329</v>
      </c>
      <c r="B69" s="129" t="s">
        <v>126</v>
      </c>
      <c r="C69" s="123">
        <v>2724</v>
      </c>
      <c r="D69" s="123">
        <f>+SUM(D70:D73)</f>
        <v>2628.51</v>
      </c>
      <c r="E69" s="123"/>
      <c r="F69" s="77"/>
      <c r="G69" s="101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 x14ac:dyDescent="0.3">
      <c r="A70" s="132">
        <v>3292</v>
      </c>
      <c r="B70" s="133" t="s">
        <v>121</v>
      </c>
      <c r="C70" s="136"/>
      <c r="D70" s="136">
        <v>971.55</v>
      </c>
      <c r="E70" s="123"/>
      <c r="F70" s="77"/>
      <c r="G70" s="101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 x14ac:dyDescent="0.3">
      <c r="A71" s="132">
        <v>3294</v>
      </c>
      <c r="B71" s="133" t="s">
        <v>123</v>
      </c>
      <c r="C71" s="136"/>
      <c r="D71" s="136">
        <v>35</v>
      </c>
      <c r="E71" s="123"/>
      <c r="F71" s="77"/>
      <c r="G71" s="101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 x14ac:dyDescent="0.3">
      <c r="A72" s="132">
        <v>3295</v>
      </c>
      <c r="B72" s="133" t="s">
        <v>124</v>
      </c>
      <c r="C72" s="136"/>
      <c r="D72" s="136">
        <v>1606.96</v>
      </c>
      <c r="E72" s="123"/>
      <c r="F72" s="77"/>
      <c r="G72" s="101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 x14ac:dyDescent="0.3">
      <c r="A73" s="132">
        <v>3299</v>
      </c>
      <c r="B73" s="133" t="s">
        <v>126</v>
      </c>
      <c r="C73" s="136"/>
      <c r="D73" s="136">
        <v>15</v>
      </c>
      <c r="E73" s="123"/>
      <c r="F73" s="77"/>
      <c r="G73" s="101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 x14ac:dyDescent="0.3">
      <c r="A74" s="128">
        <v>34</v>
      </c>
      <c r="B74" s="129" t="s">
        <v>221</v>
      </c>
      <c r="C74" s="123">
        <v>1200</v>
      </c>
      <c r="D74" s="123">
        <v>1113</v>
      </c>
      <c r="E74" s="122">
        <f>(D74/C74)*100</f>
        <v>92.75</v>
      </c>
      <c r="F74" s="77"/>
      <c r="G74" s="101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 x14ac:dyDescent="0.3">
      <c r="A75" s="128">
        <v>343</v>
      </c>
      <c r="B75" s="129" t="s">
        <v>128</v>
      </c>
      <c r="C75" s="123">
        <v>1200</v>
      </c>
      <c r="D75" s="123">
        <v>1113</v>
      </c>
      <c r="E75" s="122"/>
      <c r="F75" s="77"/>
      <c r="G75" s="101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 x14ac:dyDescent="0.3">
      <c r="A76" s="132">
        <v>3431</v>
      </c>
      <c r="B76" s="133" t="s">
        <v>129</v>
      </c>
      <c r="C76" s="150"/>
      <c r="D76" s="151">
        <v>1113</v>
      </c>
      <c r="E76" s="150"/>
      <c r="F76" s="77"/>
      <c r="G76" s="101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 x14ac:dyDescent="0.3">
      <c r="A77" s="132"/>
      <c r="B77" s="133"/>
      <c r="C77" s="134"/>
      <c r="D77" s="142"/>
      <c r="E77" s="136"/>
      <c r="F77" s="77"/>
      <c r="G77" s="101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 x14ac:dyDescent="0.3">
      <c r="A78" s="152"/>
      <c r="B78" s="152" t="s">
        <v>219</v>
      </c>
      <c r="C78" s="122">
        <f>SUM(C79)</f>
        <v>1140000</v>
      </c>
      <c r="D78" s="122">
        <f>+SUM(D79+D104)</f>
        <v>1137564.3599999999</v>
      </c>
      <c r="E78" s="122">
        <f>(D78/C78)*100</f>
        <v>99.786347368421048</v>
      </c>
      <c r="F78" s="77"/>
      <c r="G78" s="101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 x14ac:dyDescent="0.3">
      <c r="A79" s="147">
        <v>3</v>
      </c>
      <c r="B79" s="144" t="s">
        <v>4</v>
      </c>
      <c r="C79" s="122">
        <f>+SUM(C80+C87+C102)</f>
        <v>1140000</v>
      </c>
      <c r="D79" s="122">
        <f>+SUM(D80+D87)</f>
        <v>1136966.3599999999</v>
      </c>
      <c r="E79" s="122">
        <f>(D79/C79)*100</f>
        <v>99.733891228070163</v>
      </c>
      <c r="F79" s="77"/>
      <c r="G79" s="101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 x14ac:dyDescent="0.3">
      <c r="A80" s="124">
        <v>31</v>
      </c>
      <c r="B80" s="125" t="s">
        <v>5</v>
      </c>
      <c r="C80" s="122">
        <v>1137000</v>
      </c>
      <c r="D80" s="122">
        <f>+SUM(D81+D83+D85)</f>
        <v>1136357.17</v>
      </c>
      <c r="E80" s="122"/>
      <c r="F80" s="77"/>
      <c r="G80" s="101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 x14ac:dyDescent="0.3">
      <c r="A81" s="128">
        <v>311</v>
      </c>
      <c r="B81" s="129" t="s">
        <v>179</v>
      </c>
      <c r="C81" s="122"/>
      <c r="D81" s="122">
        <v>941546.41</v>
      </c>
      <c r="E81" s="122"/>
      <c r="F81" s="77"/>
      <c r="G81" s="101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 x14ac:dyDescent="0.3">
      <c r="A82" s="132">
        <v>3111</v>
      </c>
      <c r="B82" s="133" t="s">
        <v>30</v>
      </c>
      <c r="C82" s="153"/>
      <c r="D82" s="153">
        <v>941546.41</v>
      </c>
      <c r="E82" s="122"/>
      <c r="F82" s="77"/>
      <c r="G82" s="101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 x14ac:dyDescent="0.3">
      <c r="A83" s="128">
        <v>312</v>
      </c>
      <c r="B83" s="129" t="s">
        <v>180</v>
      </c>
      <c r="C83" s="153"/>
      <c r="D83" s="122">
        <v>45308.21</v>
      </c>
      <c r="E83" s="122"/>
      <c r="F83" s="77"/>
      <c r="G83" s="101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 x14ac:dyDescent="0.3">
      <c r="A84" s="132">
        <v>3121</v>
      </c>
      <c r="B84" s="133" t="s">
        <v>180</v>
      </c>
      <c r="C84" s="153"/>
      <c r="D84" s="153">
        <v>45308.21</v>
      </c>
      <c r="E84" s="122"/>
      <c r="F84" s="77"/>
      <c r="G84" s="101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 x14ac:dyDescent="0.3">
      <c r="A85" s="128">
        <v>313</v>
      </c>
      <c r="B85" s="129" t="s">
        <v>99</v>
      </c>
      <c r="C85" s="122"/>
      <c r="D85" s="122">
        <v>149502.54999999999</v>
      </c>
      <c r="E85" s="122"/>
      <c r="F85" s="77"/>
      <c r="G85" s="101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 x14ac:dyDescent="0.3">
      <c r="A86" s="132">
        <v>3132</v>
      </c>
      <c r="B86" s="133" t="s">
        <v>100</v>
      </c>
      <c r="C86" s="153">
        <v>145000</v>
      </c>
      <c r="D86" s="153">
        <v>149502.54999999999</v>
      </c>
      <c r="E86" s="122"/>
      <c r="F86" s="77"/>
      <c r="G86" s="101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 x14ac:dyDescent="0.3">
      <c r="A87" s="148">
        <v>32</v>
      </c>
      <c r="B87" s="149" t="s">
        <v>12</v>
      </c>
      <c r="C87" s="138">
        <v>2600</v>
      </c>
      <c r="D87" s="138">
        <f>+SUM(D88+D91+D93+D95+D97)</f>
        <v>609.19000000000005</v>
      </c>
      <c r="E87" s="122">
        <f>(D87/C87)*100</f>
        <v>23.430384615384618</v>
      </c>
      <c r="F87" s="77"/>
      <c r="G87" s="101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 x14ac:dyDescent="0.3">
      <c r="A88" s="128">
        <v>321</v>
      </c>
      <c r="B88" s="129" t="s">
        <v>31</v>
      </c>
      <c r="C88" s="154"/>
      <c r="D88" s="154">
        <f>SUM(D89)</f>
        <v>208.19</v>
      </c>
      <c r="E88" s="123"/>
      <c r="F88" s="77"/>
      <c r="G88" s="101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 x14ac:dyDescent="0.3">
      <c r="A89" s="132">
        <v>3211</v>
      </c>
      <c r="B89" s="133" t="s">
        <v>32</v>
      </c>
      <c r="C89" s="155"/>
      <c r="D89" s="155">
        <v>208.19</v>
      </c>
      <c r="E89" s="123"/>
      <c r="F89" s="77"/>
      <c r="G89" s="101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 x14ac:dyDescent="0.3">
      <c r="A90" s="128">
        <v>322</v>
      </c>
      <c r="B90" s="129" t="s">
        <v>103</v>
      </c>
      <c r="C90" s="123"/>
      <c r="D90" s="123">
        <f>SUM(D91)</f>
        <v>0</v>
      </c>
      <c r="E90" s="123"/>
      <c r="F90" s="77"/>
      <c r="G90" s="101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 x14ac:dyDescent="0.3">
      <c r="A91" s="132" t="s">
        <v>186</v>
      </c>
      <c r="B91" s="133" t="s">
        <v>104</v>
      </c>
      <c r="C91" s="136"/>
      <c r="D91" s="136"/>
      <c r="E91" s="123"/>
      <c r="F91" s="77"/>
      <c r="G91" s="101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 x14ac:dyDescent="0.3">
      <c r="A92" s="128">
        <v>323</v>
      </c>
      <c r="B92" s="129" t="s">
        <v>109</v>
      </c>
      <c r="C92" s="136"/>
      <c r="D92" s="136"/>
      <c r="E92" s="123"/>
      <c r="F92" s="77"/>
      <c r="G92" s="101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 x14ac:dyDescent="0.3">
      <c r="A93" s="132">
        <v>3231</v>
      </c>
      <c r="B93" s="133" t="s">
        <v>110</v>
      </c>
      <c r="C93" s="136"/>
      <c r="D93" s="136"/>
      <c r="E93" s="123"/>
      <c r="F93" s="77"/>
      <c r="G93" s="101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 x14ac:dyDescent="0.3">
      <c r="A94" s="132">
        <v>3236</v>
      </c>
      <c r="B94" s="133" t="s">
        <v>220</v>
      </c>
      <c r="C94" s="136"/>
      <c r="D94" s="136"/>
      <c r="E94" s="123"/>
      <c r="F94" s="77"/>
      <c r="G94" s="101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 x14ac:dyDescent="0.3">
      <c r="A95" s="128">
        <v>324</v>
      </c>
      <c r="B95" s="129" t="s">
        <v>119</v>
      </c>
      <c r="C95" s="136"/>
      <c r="D95" s="123">
        <v>401</v>
      </c>
      <c r="E95" s="123"/>
      <c r="F95" s="77"/>
      <c r="G95" s="101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 x14ac:dyDescent="0.3">
      <c r="A96" s="132">
        <v>3241</v>
      </c>
      <c r="B96" s="133" t="s">
        <v>119</v>
      </c>
      <c r="C96" s="136"/>
      <c r="D96" s="136">
        <v>400.64</v>
      </c>
      <c r="E96" s="123"/>
      <c r="F96" s="77"/>
      <c r="G96" s="101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 x14ac:dyDescent="0.3">
      <c r="A97" s="128">
        <v>329</v>
      </c>
      <c r="B97" s="129" t="s">
        <v>126</v>
      </c>
      <c r="C97" s="136"/>
      <c r="D97" s="136">
        <v>0</v>
      </c>
      <c r="E97" s="123"/>
      <c r="F97" s="77"/>
      <c r="G97" s="101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 x14ac:dyDescent="0.3">
      <c r="A98" s="132">
        <v>3295</v>
      </c>
      <c r="B98" s="133" t="s">
        <v>124</v>
      </c>
      <c r="C98" s="136"/>
      <c r="D98" s="136">
        <v>0</v>
      </c>
      <c r="E98" s="123"/>
      <c r="F98" s="77"/>
      <c r="G98" s="101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 x14ac:dyDescent="0.3">
      <c r="A99" s="132">
        <v>3296</v>
      </c>
      <c r="B99" s="133" t="s">
        <v>125</v>
      </c>
      <c r="C99" s="136"/>
      <c r="D99" s="136"/>
      <c r="E99" s="123"/>
      <c r="F99" s="77"/>
      <c r="G99" s="101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 x14ac:dyDescent="0.3">
      <c r="A100" s="128">
        <v>324</v>
      </c>
      <c r="B100" s="129" t="s">
        <v>207</v>
      </c>
      <c r="C100" s="123"/>
      <c r="D100" s="123">
        <f>SUM(D101)</f>
        <v>0</v>
      </c>
      <c r="E100" s="123"/>
      <c r="F100" s="77"/>
      <c r="G100" s="101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 x14ac:dyDescent="0.3">
      <c r="A101" s="132">
        <v>3241</v>
      </c>
      <c r="B101" s="133" t="s">
        <v>207</v>
      </c>
      <c r="C101" s="136"/>
      <c r="D101" s="142"/>
      <c r="E101" s="123"/>
      <c r="F101" s="77"/>
      <c r="G101" s="101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 x14ac:dyDescent="0.3">
      <c r="A102" s="128">
        <v>34</v>
      </c>
      <c r="B102" s="129" t="s">
        <v>221</v>
      </c>
      <c r="C102" s="123">
        <v>400</v>
      </c>
      <c r="D102" s="123">
        <v>0</v>
      </c>
      <c r="E102" s="122">
        <f>(D102/C102)*100</f>
        <v>0</v>
      </c>
      <c r="F102" s="77"/>
      <c r="G102" s="101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 x14ac:dyDescent="0.3">
      <c r="A103" s="132">
        <v>3433</v>
      </c>
      <c r="B103" s="133" t="s">
        <v>222</v>
      </c>
      <c r="C103" s="136"/>
      <c r="D103" s="136">
        <v>0</v>
      </c>
      <c r="E103" s="123"/>
      <c r="F103" s="77"/>
      <c r="G103" s="101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 x14ac:dyDescent="0.3">
      <c r="A104" s="157">
        <v>42</v>
      </c>
      <c r="B104" s="121" t="s">
        <v>192</v>
      </c>
      <c r="C104" s="136">
        <v>0</v>
      </c>
      <c r="D104" s="123">
        <v>598</v>
      </c>
      <c r="E104" s="123"/>
      <c r="F104" s="77"/>
      <c r="G104" s="101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 x14ac:dyDescent="0.3">
      <c r="A105" s="128">
        <v>424</v>
      </c>
      <c r="B105" s="129" t="s">
        <v>217</v>
      </c>
      <c r="C105" s="136"/>
      <c r="D105" s="123">
        <v>598</v>
      </c>
      <c r="E105" s="136"/>
      <c r="F105" s="77"/>
      <c r="G105" s="101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 x14ac:dyDescent="0.3">
      <c r="A106" s="132">
        <v>4241</v>
      </c>
      <c r="B106" s="158" t="s">
        <v>193</v>
      </c>
      <c r="C106" s="136">
        <v>0</v>
      </c>
      <c r="D106" s="136">
        <v>598</v>
      </c>
      <c r="E106" s="136"/>
      <c r="F106" s="77"/>
      <c r="G106" s="101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 x14ac:dyDescent="0.3">
      <c r="A107" s="132"/>
      <c r="B107" s="133"/>
      <c r="C107" s="134"/>
      <c r="D107" s="142"/>
      <c r="E107" s="136"/>
      <c r="F107" s="77"/>
      <c r="G107" s="101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 x14ac:dyDescent="0.3">
      <c r="A108" s="159" t="s">
        <v>235</v>
      </c>
      <c r="B108" s="115" t="s">
        <v>249</v>
      </c>
      <c r="C108" s="161">
        <f>+SUM(C110+C114+C118)</f>
        <v>2388.15</v>
      </c>
      <c r="D108" s="161">
        <f>+SUM(D110+D114+D118)</f>
        <v>2241.4500000000003</v>
      </c>
      <c r="E108" s="136"/>
      <c r="F108" s="77"/>
      <c r="G108" s="101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 x14ac:dyDescent="0.3">
      <c r="A109" s="159"/>
      <c r="B109" s="121" t="s">
        <v>250</v>
      </c>
      <c r="C109" s="160"/>
      <c r="D109" s="161"/>
      <c r="E109" s="136"/>
      <c r="F109" s="77"/>
      <c r="G109" s="101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 x14ac:dyDescent="0.3">
      <c r="A110" s="162">
        <v>32</v>
      </c>
      <c r="B110" s="163" t="s">
        <v>236</v>
      </c>
      <c r="C110" s="164">
        <v>381</v>
      </c>
      <c r="D110" s="150">
        <v>238.54</v>
      </c>
      <c r="E110" s="122">
        <f>(D110/C110)*100</f>
        <v>62.608923884514432</v>
      </c>
      <c r="F110" s="77"/>
      <c r="G110" s="101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 x14ac:dyDescent="0.3">
      <c r="A111" s="165">
        <v>3222</v>
      </c>
      <c r="B111" s="166" t="s">
        <v>237</v>
      </c>
      <c r="C111" s="151"/>
      <c r="D111" s="151">
        <v>238.54</v>
      </c>
      <c r="E111" s="136"/>
      <c r="F111" s="77"/>
      <c r="G111" s="101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 x14ac:dyDescent="0.3">
      <c r="A112" s="165"/>
      <c r="B112" s="166"/>
      <c r="C112" s="151"/>
      <c r="D112" s="151"/>
      <c r="E112" s="136"/>
      <c r="F112" s="77"/>
      <c r="G112" s="101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 x14ac:dyDescent="0.3">
      <c r="A113" s="157"/>
      <c r="B113" s="121" t="s">
        <v>183</v>
      </c>
      <c r="C113" s="167"/>
      <c r="D113" s="167"/>
      <c r="E113" s="136"/>
      <c r="F113" s="77"/>
      <c r="G113" s="101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 x14ac:dyDescent="0.3">
      <c r="A114" s="162">
        <v>32</v>
      </c>
      <c r="B114" s="163" t="s">
        <v>236</v>
      </c>
      <c r="C114" s="167">
        <v>2004</v>
      </c>
      <c r="D114" s="167">
        <v>1999.76</v>
      </c>
      <c r="E114" s="122">
        <f>(D114/C114)*100</f>
        <v>99.788423153692619</v>
      </c>
      <c r="F114" s="77"/>
      <c r="G114" s="101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 x14ac:dyDescent="0.3">
      <c r="A115" s="165">
        <v>3222</v>
      </c>
      <c r="B115" s="166" t="s">
        <v>237</v>
      </c>
      <c r="C115" s="168"/>
      <c r="D115" s="168">
        <v>1999.76</v>
      </c>
      <c r="E115" s="136"/>
      <c r="F115" s="77"/>
      <c r="G115" s="101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 x14ac:dyDescent="0.3">
      <c r="A116" s="165"/>
      <c r="B116" s="166"/>
      <c r="C116" s="168"/>
      <c r="D116" s="169"/>
      <c r="E116" s="136"/>
      <c r="F116" s="77"/>
      <c r="G116" s="101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 x14ac:dyDescent="0.3">
      <c r="A117" s="159"/>
      <c r="B117" s="115" t="s">
        <v>248</v>
      </c>
      <c r="C117" s="134"/>
      <c r="D117" s="135"/>
      <c r="E117" s="136"/>
      <c r="F117" s="77"/>
      <c r="G117" s="101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 x14ac:dyDescent="0.3">
      <c r="A118" s="162">
        <v>32</v>
      </c>
      <c r="B118" s="163" t="s">
        <v>236</v>
      </c>
      <c r="C118" s="122">
        <v>3.15</v>
      </c>
      <c r="D118" s="137">
        <v>3.15</v>
      </c>
      <c r="E118" s="122">
        <f>(D118/C118)*100</f>
        <v>100</v>
      </c>
      <c r="F118" s="77"/>
      <c r="G118" s="101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 x14ac:dyDescent="0.3">
      <c r="A119" s="165">
        <v>3222</v>
      </c>
      <c r="B119" s="166" t="s">
        <v>237</v>
      </c>
      <c r="C119" s="153">
        <v>3.15</v>
      </c>
      <c r="D119" s="135">
        <v>3.15</v>
      </c>
      <c r="E119" s="136"/>
      <c r="F119" s="77"/>
      <c r="G119" s="101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 x14ac:dyDescent="0.3">
      <c r="A120" s="165"/>
      <c r="B120" s="166"/>
      <c r="C120" s="134"/>
      <c r="D120" s="135"/>
      <c r="E120" s="136"/>
      <c r="F120" s="77"/>
      <c r="G120" s="101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 x14ac:dyDescent="0.3">
      <c r="A121" s="146" t="s">
        <v>245</v>
      </c>
      <c r="B121" s="144" t="s">
        <v>255</v>
      </c>
      <c r="C121" s="122">
        <v>298237</v>
      </c>
      <c r="D121" s="122">
        <v>181066</v>
      </c>
      <c r="E121" s="122">
        <f>(D121/C121)*100</f>
        <v>60.712118214708433</v>
      </c>
      <c r="F121" s="77"/>
      <c r="G121" s="101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 x14ac:dyDescent="0.3">
      <c r="A122" s="128" t="s">
        <v>232</v>
      </c>
      <c r="B122" s="144" t="s">
        <v>233</v>
      </c>
      <c r="C122" s="150">
        <v>2509</v>
      </c>
      <c r="D122" s="150">
        <v>2509</v>
      </c>
      <c r="E122" s="136"/>
      <c r="F122" s="77"/>
      <c r="G122" s="101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 x14ac:dyDescent="0.3">
      <c r="A123" s="147">
        <v>3</v>
      </c>
      <c r="B123" s="144" t="s">
        <v>4</v>
      </c>
      <c r="C123" s="150">
        <v>2509</v>
      </c>
      <c r="D123" s="150">
        <v>2509.21</v>
      </c>
      <c r="E123" s="136"/>
      <c r="F123" s="77"/>
      <c r="G123" s="101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 x14ac:dyDescent="0.3">
      <c r="A124" s="148">
        <v>32</v>
      </c>
      <c r="B124" s="149" t="s">
        <v>12</v>
      </c>
      <c r="C124" s="150">
        <v>2509</v>
      </c>
      <c r="D124" s="150">
        <f>+SUM(D125+D128)</f>
        <v>2509.21</v>
      </c>
      <c r="E124" s="122">
        <f>(D124/C124)*100</f>
        <v>100.00836986847349</v>
      </c>
      <c r="F124" s="77"/>
      <c r="G124" s="101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 x14ac:dyDescent="0.3">
      <c r="A125" s="128">
        <v>323</v>
      </c>
      <c r="B125" s="129" t="s">
        <v>109</v>
      </c>
      <c r="C125" s="150"/>
      <c r="D125" s="150">
        <v>2020</v>
      </c>
      <c r="E125" s="136"/>
      <c r="F125" s="77"/>
      <c r="G125" s="101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 x14ac:dyDescent="0.3">
      <c r="A126" s="132">
        <v>3231</v>
      </c>
      <c r="B126" s="133" t="s">
        <v>110</v>
      </c>
      <c r="C126" s="150"/>
      <c r="D126" s="151">
        <v>350</v>
      </c>
      <c r="E126" s="136"/>
      <c r="F126" s="77"/>
      <c r="G126" s="101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 x14ac:dyDescent="0.3">
      <c r="A127" s="132">
        <v>3235</v>
      </c>
      <c r="B127" s="133" t="s">
        <v>234</v>
      </c>
      <c r="C127" s="150"/>
      <c r="D127" s="151">
        <v>1670</v>
      </c>
      <c r="E127" s="136"/>
      <c r="F127" s="77"/>
      <c r="G127" s="101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 x14ac:dyDescent="0.3">
      <c r="A128" s="128">
        <v>329</v>
      </c>
      <c r="B128" s="129" t="s">
        <v>126</v>
      </c>
      <c r="C128" s="150"/>
      <c r="D128" s="150">
        <v>489.21</v>
      </c>
      <c r="E128" s="136"/>
      <c r="F128" s="77"/>
      <c r="G128" s="101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 x14ac:dyDescent="0.3">
      <c r="A129" s="132">
        <v>3293</v>
      </c>
      <c r="B129" s="133" t="s">
        <v>122</v>
      </c>
      <c r="C129" s="150"/>
      <c r="D129" s="151">
        <v>489.21</v>
      </c>
      <c r="E129" s="136"/>
      <c r="F129" s="77"/>
      <c r="G129" s="101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 x14ac:dyDescent="0.3">
      <c r="A130" s="132"/>
      <c r="B130" s="133"/>
      <c r="C130" s="134"/>
      <c r="D130" s="142"/>
      <c r="E130" s="136"/>
      <c r="F130" s="77"/>
      <c r="G130" s="101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 x14ac:dyDescent="0.3">
      <c r="A131" s="128" t="s">
        <v>238</v>
      </c>
      <c r="B131" s="129" t="s">
        <v>251</v>
      </c>
      <c r="C131" s="145"/>
      <c r="D131" s="142"/>
      <c r="E131" s="136"/>
      <c r="F131" s="77"/>
      <c r="G131" s="101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 x14ac:dyDescent="0.3">
      <c r="A132" s="132"/>
      <c r="B132" s="170" t="s">
        <v>252</v>
      </c>
      <c r="C132" s="145"/>
      <c r="D132" s="142"/>
      <c r="E132" s="136"/>
      <c r="F132" s="77"/>
      <c r="G132" s="101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 x14ac:dyDescent="0.3">
      <c r="A133" s="162">
        <v>32</v>
      </c>
      <c r="B133" s="163" t="s">
        <v>236</v>
      </c>
      <c r="C133" s="145">
        <v>423</v>
      </c>
      <c r="D133" s="137">
        <v>422.52</v>
      </c>
      <c r="E133" s="122">
        <f>(D133/C133)*100</f>
        <v>99.886524822695037</v>
      </c>
      <c r="F133" s="77"/>
      <c r="G133" s="101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 x14ac:dyDescent="0.3">
      <c r="A134" s="132">
        <v>3235</v>
      </c>
      <c r="B134" s="133" t="s">
        <v>134</v>
      </c>
      <c r="C134" s="134">
        <v>423</v>
      </c>
      <c r="D134" s="135">
        <v>422.52</v>
      </c>
      <c r="E134" s="136"/>
      <c r="F134" s="77"/>
      <c r="G134" s="101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 x14ac:dyDescent="0.3">
      <c r="A135" s="132"/>
      <c r="B135" s="133"/>
      <c r="C135" s="134"/>
      <c r="D135" s="135"/>
      <c r="E135" s="136"/>
      <c r="F135" s="77"/>
      <c r="G135" s="101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 x14ac:dyDescent="0.3">
      <c r="A136" s="132"/>
      <c r="B136" s="171" t="s">
        <v>256</v>
      </c>
      <c r="C136" s="145">
        <f>+SUM(C137+C170)</f>
        <v>96092</v>
      </c>
      <c r="D136" s="122">
        <f>+SUM(D137+D170)</f>
        <v>89599.27</v>
      </c>
      <c r="E136" s="122">
        <f>(D136/C136)*100</f>
        <v>93.243214835782382</v>
      </c>
      <c r="F136" s="77"/>
      <c r="G136" s="101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 x14ac:dyDescent="0.3">
      <c r="A137" s="157">
        <v>3</v>
      </c>
      <c r="B137" s="121" t="s">
        <v>4</v>
      </c>
      <c r="C137" s="167">
        <f>+SUM(C138+C144+C166+C168)</f>
        <v>86092</v>
      </c>
      <c r="D137" s="167">
        <f>+SUM(D138+D144+D166+D168)</f>
        <v>85229.27</v>
      </c>
      <c r="E137" s="122">
        <f>(D137/C137)*100</f>
        <v>98.997897597918509</v>
      </c>
      <c r="F137" s="77"/>
      <c r="G137" s="101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 x14ac:dyDescent="0.3">
      <c r="A138" s="173">
        <v>31</v>
      </c>
      <c r="B138" s="174" t="s">
        <v>5</v>
      </c>
      <c r="C138" s="172">
        <v>11820</v>
      </c>
      <c r="D138" s="172">
        <f>+SUM(D139+D142)</f>
        <v>14673.01</v>
      </c>
      <c r="E138" s="122">
        <f>(D138/C138)*100</f>
        <v>124.13714043993231</v>
      </c>
      <c r="F138" s="77"/>
      <c r="G138" s="101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 x14ac:dyDescent="0.3">
      <c r="A139" s="157">
        <v>311</v>
      </c>
      <c r="B139" s="121" t="s">
        <v>179</v>
      </c>
      <c r="C139" s="167"/>
      <c r="D139" s="167">
        <v>12594.85</v>
      </c>
      <c r="E139" s="172"/>
      <c r="F139" s="77"/>
      <c r="G139" s="101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 x14ac:dyDescent="0.3">
      <c r="A140" s="175">
        <v>3111</v>
      </c>
      <c r="B140" s="158" t="s">
        <v>30</v>
      </c>
      <c r="C140" s="168"/>
      <c r="D140" s="168">
        <v>12594.85</v>
      </c>
      <c r="E140" s="172"/>
      <c r="F140" s="77"/>
      <c r="G140" s="101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 x14ac:dyDescent="0.3">
      <c r="A141" s="175">
        <v>3121</v>
      </c>
      <c r="B141" s="133" t="s">
        <v>180</v>
      </c>
      <c r="C141" s="168"/>
      <c r="D141" s="168"/>
      <c r="E141" s="172"/>
      <c r="F141" s="77"/>
      <c r="G141" s="101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 x14ac:dyDescent="0.3">
      <c r="A142" s="157">
        <v>313</v>
      </c>
      <c r="B142" s="129" t="s">
        <v>99</v>
      </c>
      <c r="C142" s="167"/>
      <c r="D142" s="167">
        <v>2078.16</v>
      </c>
      <c r="E142" s="172"/>
      <c r="F142" s="77"/>
      <c r="G142" s="101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 x14ac:dyDescent="0.3">
      <c r="A143" s="175">
        <v>3132</v>
      </c>
      <c r="B143" s="133" t="s">
        <v>100</v>
      </c>
      <c r="C143" s="168"/>
      <c r="D143" s="168">
        <v>2078.16</v>
      </c>
      <c r="E143" s="172"/>
      <c r="F143" s="77"/>
      <c r="G143" s="101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 x14ac:dyDescent="0.3">
      <c r="A144" s="173">
        <v>32</v>
      </c>
      <c r="B144" s="174" t="s">
        <v>12</v>
      </c>
      <c r="C144" s="172">
        <v>34262</v>
      </c>
      <c r="D144" s="172">
        <f>+SUM(D145+D148+D153+D161+D163)</f>
        <v>30556.260000000002</v>
      </c>
      <c r="E144" s="122">
        <f>(D144/C144)*100</f>
        <v>89.184110676551285</v>
      </c>
      <c r="F144" s="77"/>
      <c r="G144" s="101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 x14ac:dyDescent="0.3">
      <c r="A145" s="173">
        <v>321</v>
      </c>
      <c r="B145" s="174" t="s">
        <v>31</v>
      </c>
      <c r="C145" s="172"/>
      <c r="D145" s="172"/>
      <c r="E145" s="172"/>
      <c r="F145" s="77"/>
      <c r="G145" s="101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 x14ac:dyDescent="0.3">
      <c r="A146" s="176">
        <v>3211</v>
      </c>
      <c r="B146" s="133" t="s">
        <v>32</v>
      </c>
      <c r="C146" s="172"/>
      <c r="D146" s="172"/>
      <c r="E146" s="172"/>
      <c r="F146" s="77"/>
      <c r="G146" s="101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 x14ac:dyDescent="0.3">
      <c r="A147" s="176">
        <v>3212</v>
      </c>
      <c r="B147" s="133" t="s">
        <v>101</v>
      </c>
      <c r="C147" s="177"/>
      <c r="D147" s="172"/>
      <c r="E147" s="172"/>
      <c r="F147" s="77"/>
      <c r="G147" s="101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 x14ac:dyDescent="0.3">
      <c r="A148" s="157">
        <v>322</v>
      </c>
      <c r="B148" s="121" t="s">
        <v>103</v>
      </c>
      <c r="C148" s="167"/>
      <c r="D148" s="172">
        <f>+SUM(D149:D152)</f>
        <v>1341</v>
      </c>
      <c r="E148" s="172"/>
      <c r="F148" s="77"/>
      <c r="G148" s="101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 x14ac:dyDescent="0.3">
      <c r="A149" s="175" t="s">
        <v>186</v>
      </c>
      <c r="B149" s="158" t="s">
        <v>104</v>
      </c>
      <c r="C149" s="168"/>
      <c r="D149" s="168">
        <v>1229</v>
      </c>
      <c r="E149" s="172"/>
      <c r="F149" s="77"/>
      <c r="G149" s="101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 x14ac:dyDescent="0.3">
      <c r="A150" s="175">
        <v>3222</v>
      </c>
      <c r="B150" s="158" t="s">
        <v>198</v>
      </c>
      <c r="C150" s="178"/>
      <c r="D150" s="168">
        <v>77</v>
      </c>
      <c r="E150" s="172"/>
      <c r="F150" s="77"/>
      <c r="G150" s="101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 x14ac:dyDescent="0.3">
      <c r="A151" s="175" t="s">
        <v>188</v>
      </c>
      <c r="B151" s="158" t="s">
        <v>106</v>
      </c>
      <c r="C151" s="168"/>
      <c r="D151" s="136"/>
      <c r="E151" s="172"/>
      <c r="F151" s="77"/>
      <c r="G151" s="101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 x14ac:dyDescent="0.3">
      <c r="A152" s="175" t="s">
        <v>189</v>
      </c>
      <c r="B152" s="158" t="s">
        <v>107</v>
      </c>
      <c r="C152" s="168"/>
      <c r="D152" s="136">
        <v>35</v>
      </c>
      <c r="E152" s="172"/>
      <c r="F152" s="77"/>
      <c r="G152" s="101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 x14ac:dyDescent="0.3">
      <c r="A153" s="157">
        <v>323</v>
      </c>
      <c r="B153" s="121" t="s">
        <v>109</v>
      </c>
      <c r="C153" s="167"/>
      <c r="D153" s="123">
        <f>+SUM(D154:D160)</f>
        <v>14787.62</v>
      </c>
      <c r="E153" s="172"/>
      <c r="F153" s="77"/>
      <c r="G153" s="101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 x14ac:dyDescent="0.3">
      <c r="A154" s="175">
        <v>3231</v>
      </c>
      <c r="B154" s="158" t="s">
        <v>110</v>
      </c>
      <c r="C154" s="167"/>
      <c r="D154" s="136">
        <v>625</v>
      </c>
      <c r="E154" s="172"/>
      <c r="F154" s="77"/>
      <c r="G154" s="101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 x14ac:dyDescent="0.3">
      <c r="A155" s="175">
        <v>3232</v>
      </c>
      <c r="B155" s="158" t="s">
        <v>111</v>
      </c>
      <c r="C155" s="168"/>
      <c r="D155" s="123"/>
      <c r="E155" s="172"/>
      <c r="F155" s="77"/>
      <c r="G155" s="101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 x14ac:dyDescent="0.3">
      <c r="A156" s="175">
        <v>3234</v>
      </c>
      <c r="B156" s="158" t="s">
        <v>113</v>
      </c>
      <c r="C156" s="168"/>
      <c r="D156" s="136"/>
      <c r="E156" s="172"/>
      <c r="F156" s="77"/>
      <c r="G156" s="101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 x14ac:dyDescent="0.3">
      <c r="A157" s="175">
        <v>3235</v>
      </c>
      <c r="B157" s="158" t="s">
        <v>234</v>
      </c>
      <c r="C157" s="168"/>
      <c r="D157" s="136">
        <v>154.36000000000001</v>
      </c>
      <c r="E157" s="172"/>
      <c r="F157" s="77"/>
      <c r="G157" s="101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 x14ac:dyDescent="0.3">
      <c r="A158" s="175">
        <v>3237</v>
      </c>
      <c r="B158" s="158" t="s">
        <v>116</v>
      </c>
      <c r="C158" s="168"/>
      <c r="D158" s="136">
        <v>13995</v>
      </c>
      <c r="E158" s="172"/>
      <c r="F158" s="77"/>
      <c r="G158" s="101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 x14ac:dyDescent="0.3">
      <c r="A159" s="175">
        <v>3238</v>
      </c>
      <c r="B159" s="158" t="s">
        <v>117</v>
      </c>
      <c r="C159" s="168"/>
      <c r="D159" s="136"/>
      <c r="E159" s="172"/>
      <c r="F159" s="77"/>
      <c r="G159" s="101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 x14ac:dyDescent="0.3">
      <c r="A160" s="175">
        <v>3239</v>
      </c>
      <c r="B160" s="158" t="s">
        <v>118</v>
      </c>
      <c r="C160" s="168"/>
      <c r="D160" s="136">
        <v>13.26</v>
      </c>
      <c r="E160" s="172"/>
      <c r="F160" s="77"/>
      <c r="G160" s="101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 x14ac:dyDescent="0.3">
      <c r="A161" s="157">
        <v>324</v>
      </c>
      <c r="B161" s="121" t="s">
        <v>119</v>
      </c>
      <c r="C161" s="167"/>
      <c r="D161" s="123">
        <v>13199.99</v>
      </c>
      <c r="E161" s="172"/>
      <c r="F161" s="77"/>
      <c r="G161" s="101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 x14ac:dyDescent="0.3">
      <c r="A162" s="175">
        <v>3241</v>
      </c>
      <c r="B162" s="158" t="s">
        <v>119</v>
      </c>
      <c r="C162" s="168"/>
      <c r="D162" s="136">
        <v>13199.99</v>
      </c>
      <c r="E162" s="172"/>
      <c r="F162" s="77"/>
      <c r="G162" s="101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 x14ac:dyDescent="0.3">
      <c r="A163" s="157">
        <v>329</v>
      </c>
      <c r="B163" s="121" t="s">
        <v>126</v>
      </c>
      <c r="C163" s="167"/>
      <c r="D163" s="123">
        <v>1227.6500000000001</v>
      </c>
      <c r="E163" s="172"/>
      <c r="F163" s="77"/>
      <c r="G163" s="101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 x14ac:dyDescent="0.3">
      <c r="A164" s="175">
        <v>3293</v>
      </c>
      <c r="B164" s="158" t="s">
        <v>122</v>
      </c>
      <c r="C164" s="167"/>
      <c r="D164" s="136">
        <v>1227.6500000000001</v>
      </c>
      <c r="E164" s="172"/>
      <c r="F164" s="77"/>
      <c r="G164" s="101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 x14ac:dyDescent="0.3">
      <c r="A165" s="175">
        <v>3295</v>
      </c>
      <c r="B165" s="158" t="s">
        <v>124</v>
      </c>
      <c r="C165" s="168"/>
      <c r="D165" s="123"/>
      <c r="E165" s="172"/>
      <c r="F165" s="77"/>
      <c r="G165" s="101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 x14ac:dyDescent="0.3">
      <c r="A166" s="157">
        <v>34</v>
      </c>
      <c r="B166" s="121" t="s">
        <v>127</v>
      </c>
      <c r="C166" s="167">
        <v>10</v>
      </c>
      <c r="D166" s="123">
        <v>0</v>
      </c>
      <c r="E166" s="122">
        <f>(D166/C166)*100</f>
        <v>0</v>
      </c>
      <c r="F166" s="77"/>
      <c r="G166" s="101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 x14ac:dyDescent="0.3">
      <c r="A167" s="157">
        <v>343</v>
      </c>
      <c r="B167" s="121" t="s">
        <v>128</v>
      </c>
      <c r="C167" s="167"/>
      <c r="D167" s="123">
        <v>0</v>
      </c>
      <c r="E167" s="172"/>
      <c r="F167" s="77"/>
      <c r="G167" s="101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 x14ac:dyDescent="0.3">
      <c r="A168" s="157">
        <v>38</v>
      </c>
      <c r="B168" s="121" t="s">
        <v>130</v>
      </c>
      <c r="C168" s="167">
        <v>40000</v>
      </c>
      <c r="D168" s="123">
        <v>40000</v>
      </c>
      <c r="E168" s="172"/>
      <c r="F168" s="77"/>
      <c r="G168" s="101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 x14ac:dyDescent="0.3">
      <c r="A169" s="175">
        <v>3813</v>
      </c>
      <c r="B169" s="158" t="s">
        <v>132</v>
      </c>
      <c r="C169" s="168"/>
      <c r="D169" s="136">
        <v>40000</v>
      </c>
      <c r="E169" s="172"/>
      <c r="F169" s="77"/>
      <c r="G169" s="101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 x14ac:dyDescent="0.3">
      <c r="A170" s="157">
        <v>4</v>
      </c>
      <c r="B170" s="121" t="s">
        <v>6</v>
      </c>
      <c r="C170" s="167">
        <v>10000</v>
      </c>
      <c r="D170" s="123">
        <v>4370</v>
      </c>
      <c r="E170" s="172"/>
      <c r="F170" s="77"/>
      <c r="G170" s="101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 x14ac:dyDescent="0.3">
      <c r="A171" s="157">
        <v>42</v>
      </c>
      <c r="B171" s="121" t="s">
        <v>192</v>
      </c>
      <c r="C171" s="167">
        <v>10000</v>
      </c>
      <c r="D171" s="123">
        <v>4370</v>
      </c>
      <c r="E171" s="122">
        <f>(D171/C171)*100</f>
        <v>43.7</v>
      </c>
      <c r="F171" s="77"/>
      <c r="G171" s="101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 x14ac:dyDescent="0.3">
      <c r="A172" s="157">
        <v>422</v>
      </c>
      <c r="B172" s="121" t="s">
        <v>136</v>
      </c>
      <c r="C172" s="168"/>
      <c r="D172" s="136">
        <v>4370</v>
      </c>
      <c r="E172" s="172"/>
      <c r="F172" s="77"/>
      <c r="G172" s="101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 x14ac:dyDescent="0.3">
      <c r="A173" s="132">
        <v>4221</v>
      </c>
      <c r="B173" s="133" t="s">
        <v>257</v>
      </c>
      <c r="C173" s="134"/>
      <c r="D173" s="136">
        <v>4370</v>
      </c>
      <c r="E173" s="136"/>
      <c r="F173" s="77"/>
      <c r="G173" s="101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 x14ac:dyDescent="0.3">
      <c r="A174" s="132"/>
      <c r="B174" s="133"/>
      <c r="C174" s="134"/>
      <c r="D174" s="142"/>
      <c r="E174" s="136"/>
      <c r="F174" s="77"/>
      <c r="G174" s="101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 x14ac:dyDescent="0.3">
      <c r="A175" s="128" t="s">
        <v>238</v>
      </c>
      <c r="B175" s="144" t="s">
        <v>239</v>
      </c>
      <c r="C175" s="167">
        <f>+SUM(C176+C182+C204+C212)</f>
        <v>29038</v>
      </c>
      <c r="D175" s="167">
        <f>+SUM(D176+D182+D204+D212)</f>
        <v>9047.1400000000012</v>
      </c>
      <c r="E175" s="122">
        <f>(D175/C175)*100</f>
        <v>31.156209105310289</v>
      </c>
      <c r="F175" s="77"/>
      <c r="G175" s="101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 x14ac:dyDescent="0.3">
      <c r="A176" s="157">
        <v>3</v>
      </c>
      <c r="B176" s="121" t="s">
        <v>4</v>
      </c>
      <c r="C176" s="167">
        <f>+SUM(C177+C183+C205+C209)</f>
        <v>29038</v>
      </c>
      <c r="D176" s="167">
        <f>+SUM(D177+D183+D205+D209)</f>
        <v>9047.1400000000012</v>
      </c>
      <c r="E176" s="122">
        <f>(D176/C176)*100</f>
        <v>31.156209105310289</v>
      </c>
      <c r="F176" s="77"/>
      <c r="G176" s="101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 x14ac:dyDescent="0.3">
      <c r="A177" s="173">
        <v>31</v>
      </c>
      <c r="B177" s="174" t="s">
        <v>5</v>
      </c>
      <c r="C177" s="172">
        <v>6450</v>
      </c>
      <c r="D177" s="172">
        <v>0</v>
      </c>
      <c r="E177" s="122">
        <f>(D177/C177)*100</f>
        <v>0</v>
      </c>
      <c r="F177" s="77"/>
      <c r="G177" s="101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 x14ac:dyDescent="0.3">
      <c r="A178" s="157">
        <v>311</v>
      </c>
      <c r="B178" s="121" t="s">
        <v>179</v>
      </c>
      <c r="C178" s="167">
        <v>0</v>
      </c>
      <c r="D178" s="167">
        <v>0</v>
      </c>
      <c r="E178" s="172"/>
      <c r="F178" s="77"/>
      <c r="G178" s="101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 x14ac:dyDescent="0.3">
      <c r="A179" s="175">
        <v>3111</v>
      </c>
      <c r="B179" s="158" t="s">
        <v>30</v>
      </c>
      <c r="C179" s="168"/>
      <c r="D179" s="168">
        <v>0</v>
      </c>
      <c r="E179" s="172"/>
      <c r="F179" s="77"/>
      <c r="G179" s="101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 x14ac:dyDescent="0.3">
      <c r="A180" s="175">
        <v>3121</v>
      </c>
      <c r="B180" s="133" t="s">
        <v>180</v>
      </c>
      <c r="C180" s="168"/>
      <c r="D180" s="168"/>
      <c r="E180" s="172"/>
      <c r="F180" s="77"/>
      <c r="G180" s="101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 x14ac:dyDescent="0.3">
      <c r="A181" s="157">
        <v>313</v>
      </c>
      <c r="B181" s="129" t="s">
        <v>99</v>
      </c>
      <c r="C181" s="167">
        <v>0</v>
      </c>
      <c r="D181" s="167">
        <v>0</v>
      </c>
      <c r="E181" s="172"/>
      <c r="F181" s="77"/>
      <c r="G181" s="101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 x14ac:dyDescent="0.3">
      <c r="A182" s="175">
        <v>3132</v>
      </c>
      <c r="B182" s="133" t="s">
        <v>100</v>
      </c>
      <c r="C182" s="168"/>
      <c r="D182" s="168">
        <v>0</v>
      </c>
      <c r="E182" s="172"/>
      <c r="F182" s="77"/>
      <c r="G182" s="101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 x14ac:dyDescent="0.3">
      <c r="A183" s="173">
        <v>32</v>
      </c>
      <c r="B183" s="174" t="s">
        <v>12</v>
      </c>
      <c r="C183" s="172">
        <v>12588</v>
      </c>
      <c r="D183" s="172">
        <f>+SUM(D187+D192+D199+D201)</f>
        <v>160.26999999999998</v>
      </c>
      <c r="E183" s="122">
        <f>(D183/C183)*100</f>
        <v>1.273196695265332</v>
      </c>
      <c r="F183" s="77"/>
      <c r="G183" s="101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 x14ac:dyDescent="0.3">
      <c r="A184" s="173">
        <v>321</v>
      </c>
      <c r="B184" s="174" t="s">
        <v>31</v>
      </c>
      <c r="C184" s="172"/>
      <c r="D184" s="172"/>
      <c r="E184" s="172"/>
      <c r="F184" s="77"/>
      <c r="G184" s="101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 x14ac:dyDescent="0.3">
      <c r="A185" s="176">
        <v>3211</v>
      </c>
      <c r="B185" s="133" t="s">
        <v>32</v>
      </c>
      <c r="C185" s="172"/>
      <c r="D185" s="172"/>
      <c r="E185" s="172"/>
      <c r="F185" s="77"/>
      <c r="G185" s="101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 x14ac:dyDescent="0.3">
      <c r="A186" s="176">
        <v>3212</v>
      </c>
      <c r="B186" s="133" t="s">
        <v>101</v>
      </c>
      <c r="C186" s="177"/>
      <c r="D186" s="172"/>
      <c r="E186" s="172"/>
      <c r="F186" s="77"/>
      <c r="G186" s="101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 x14ac:dyDescent="0.3">
      <c r="A187" s="157">
        <v>322</v>
      </c>
      <c r="B187" s="121" t="s">
        <v>103</v>
      </c>
      <c r="C187" s="167"/>
      <c r="D187" s="172">
        <v>60.14</v>
      </c>
      <c r="E187" s="172"/>
      <c r="F187" s="77"/>
      <c r="G187" s="101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 x14ac:dyDescent="0.3">
      <c r="A188" s="175" t="s">
        <v>186</v>
      </c>
      <c r="B188" s="158" t="s">
        <v>104</v>
      </c>
      <c r="C188" s="168"/>
      <c r="D188" s="168">
        <v>22.36</v>
      </c>
      <c r="E188" s="172"/>
      <c r="F188" s="77"/>
      <c r="G188" s="101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 x14ac:dyDescent="0.3">
      <c r="A189" s="175">
        <v>3222</v>
      </c>
      <c r="B189" s="158" t="s">
        <v>198</v>
      </c>
      <c r="C189" s="168"/>
      <c r="D189" s="168">
        <v>37.78</v>
      </c>
      <c r="E189" s="172"/>
      <c r="F189" s="77"/>
      <c r="G189" s="101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 x14ac:dyDescent="0.3">
      <c r="A190" s="175" t="s">
        <v>188</v>
      </c>
      <c r="B190" s="158" t="s">
        <v>106</v>
      </c>
      <c r="C190" s="168"/>
      <c r="D190" s="142"/>
      <c r="E190" s="172"/>
      <c r="F190" s="77"/>
      <c r="G190" s="101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 x14ac:dyDescent="0.3">
      <c r="A191" s="175" t="s">
        <v>189</v>
      </c>
      <c r="B191" s="158" t="s">
        <v>107</v>
      </c>
      <c r="C191" s="168"/>
      <c r="D191" s="142"/>
      <c r="E191" s="172"/>
      <c r="F191" s="77"/>
      <c r="G191" s="101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 x14ac:dyDescent="0.3">
      <c r="A192" s="157">
        <v>323</v>
      </c>
      <c r="B192" s="121" t="s">
        <v>109</v>
      </c>
      <c r="C192" s="167">
        <v>0</v>
      </c>
      <c r="D192" s="123">
        <v>100.13</v>
      </c>
      <c r="E192" s="172"/>
      <c r="F192" s="77"/>
      <c r="G192" s="101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 x14ac:dyDescent="0.3">
      <c r="A193" s="175">
        <v>3232</v>
      </c>
      <c r="B193" s="158" t="s">
        <v>111</v>
      </c>
      <c r="C193" s="168"/>
      <c r="D193" s="123"/>
      <c r="E193" s="172"/>
      <c r="F193" s="77"/>
      <c r="G193" s="101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 x14ac:dyDescent="0.3">
      <c r="A194" s="175">
        <v>3234</v>
      </c>
      <c r="B194" s="158" t="s">
        <v>113</v>
      </c>
      <c r="C194" s="168"/>
      <c r="D194" s="142"/>
      <c r="E194" s="172"/>
      <c r="F194" s="77"/>
      <c r="G194" s="101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 x14ac:dyDescent="0.3">
      <c r="A195" s="175">
        <v>3235</v>
      </c>
      <c r="B195" s="158" t="s">
        <v>234</v>
      </c>
      <c r="C195" s="168"/>
      <c r="D195" s="142"/>
      <c r="E195" s="172"/>
      <c r="F195" s="77"/>
      <c r="G195" s="101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 x14ac:dyDescent="0.3">
      <c r="A196" s="175">
        <v>3237</v>
      </c>
      <c r="B196" s="158" t="s">
        <v>116</v>
      </c>
      <c r="C196" s="168"/>
      <c r="D196" s="142"/>
      <c r="E196" s="172"/>
      <c r="F196" s="77"/>
      <c r="G196" s="101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 x14ac:dyDescent="0.3">
      <c r="A197" s="175">
        <v>3238</v>
      </c>
      <c r="B197" s="158" t="s">
        <v>117</v>
      </c>
      <c r="C197" s="168"/>
      <c r="D197" s="142"/>
      <c r="E197" s="172"/>
      <c r="F197" s="77"/>
      <c r="G197" s="101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 x14ac:dyDescent="0.3">
      <c r="A198" s="175">
        <v>3239</v>
      </c>
      <c r="B198" s="158" t="s">
        <v>118</v>
      </c>
      <c r="C198" s="168"/>
      <c r="D198" s="136">
        <v>100.13</v>
      </c>
      <c r="E198" s="172"/>
      <c r="F198" s="77"/>
      <c r="G198" s="101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 x14ac:dyDescent="0.3">
      <c r="A199" s="157">
        <v>324</v>
      </c>
      <c r="B199" s="121" t="s">
        <v>119</v>
      </c>
      <c r="C199" s="167"/>
      <c r="D199" s="156"/>
      <c r="E199" s="172"/>
      <c r="F199" s="77"/>
      <c r="G199" s="101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 x14ac:dyDescent="0.3">
      <c r="A200" s="175">
        <v>3241</v>
      </c>
      <c r="B200" s="158" t="s">
        <v>119</v>
      </c>
      <c r="C200" s="168"/>
      <c r="D200" s="142"/>
      <c r="E200" s="172"/>
      <c r="F200" s="77"/>
      <c r="G200" s="101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 x14ac:dyDescent="0.3">
      <c r="A201" s="157">
        <v>329</v>
      </c>
      <c r="B201" s="121" t="s">
        <v>126</v>
      </c>
      <c r="C201" s="167">
        <v>0</v>
      </c>
      <c r="D201" s="156"/>
      <c r="E201" s="172"/>
      <c r="F201" s="77"/>
      <c r="G201" s="101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 x14ac:dyDescent="0.3">
      <c r="A202" s="175">
        <v>3292</v>
      </c>
      <c r="B202" s="133" t="s">
        <v>121</v>
      </c>
      <c r="C202" s="167"/>
      <c r="D202" s="156"/>
      <c r="E202" s="172"/>
      <c r="F202" s="77"/>
      <c r="G202" s="101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 x14ac:dyDescent="0.3">
      <c r="A203" s="175">
        <v>3293</v>
      </c>
      <c r="B203" s="158" t="s">
        <v>122</v>
      </c>
      <c r="C203" s="167"/>
      <c r="D203" s="142"/>
      <c r="E203" s="172"/>
      <c r="F203" s="77"/>
      <c r="G203" s="101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 x14ac:dyDescent="0.3">
      <c r="A204" s="175">
        <v>3295</v>
      </c>
      <c r="B204" s="158" t="s">
        <v>124</v>
      </c>
      <c r="C204" s="168"/>
      <c r="D204" s="156"/>
      <c r="E204" s="172"/>
      <c r="F204" s="77"/>
      <c r="G204" s="101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 x14ac:dyDescent="0.3">
      <c r="A205" s="157">
        <v>34</v>
      </c>
      <c r="B205" s="121" t="s">
        <v>127</v>
      </c>
      <c r="C205" s="167">
        <v>0</v>
      </c>
      <c r="D205" s="156">
        <v>0</v>
      </c>
      <c r="E205" s="122"/>
      <c r="F205" s="77"/>
      <c r="G205" s="101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 x14ac:dyDescent="0.3">
      <c r="A206" s="157">
        <v>343</v>
      </c>
      <c r="B206" s="121" t="s">
        <v>128</v>
      </c>
      <c r="C206" s="167"/>
      <c r="D206" s="156"/>
      <c r="E206" s="172"/>
      <c r="F206" s="77"/>
      <c r="G206" s="101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 x14ac:dyDescent="0.3">
      <c r="A207" s="175">
        <v>3431</v>
      </c>
      <c r="B207" s="133" t="s">
        <v>129</v>
      </c>
      <c r="C207" s="167"/>
      <c r="D207" s="156"/>
      <c r="E207" s="172"/>
      <c r="F207" s="77"/>
      <c r="G207" s="101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 x14ac:dyDescent="0.3">
      <c r="A208" s="175">
        <v>3434</v>
      </c>
      <c r="B208" s="158" t="s">
        <v>240</v>
      </c>
      <c r="C208" s="167"/>
      <c r="D208" s="156"/>
      <c r="E208" s="172"/>
      <c r="F208" s="77"/>
      <c r="G208" s="101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 x14ac:dyDescent="0.3">
      <c r="A209" s="157">
        <v>38</v>
      </c>
      <c r="B209" s="121" t="s">
        <v>130</v>
      </c>
      <c r="C209" s="167">
        <v>10000</v>
      </c>
      <c r="D209" s="123">
        <v>8886.8700000000008</v>
      </c>
      <c r="E209" s="122">
        <f>(D209/C209)*100</f>
        <v>88.868700000000018</v>
      </c>
      <c r="F209" s="77"/>
      <c r="G209" s="101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 x14ac:dyDescent="0.3">
      <c r="A210" s="175">
        <v>3813</v>
      </c>
      <c r="B210" s="158" t="s">
        <v>132</v>
      </c>
      <c r="C210" s="178">
        <v>0</v>
      </c>
      <c r="D210" s="123"/>
      <c r="E210" s="172"/>
      <c r="F210" s="77"/>
      <c r="G210" s="101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 x14ac:dyDescent="0.3">
      <c r="A211" s="157"/>
      <c r="B211" s="121"/>
      <c r="C211" s="167"/>
      <c r="D211" s="123"/>
      <c r="E211" s="172"/>
      <c r="F211" s="77"/>
      <c r="G211" s="101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 x14ac:dyDescent="0.3">
      <c r="A212" s="112" t="s">
        <v>224</v>
      </c>
      <c r="B212" s="179" t="s">
        <v>258</v>
      </c>
      <c r="C212" s="167"/>
      <c r="D212" s="123"/>
      <c r="E212" s="172"/>
      <c r="F212" s="77"/>
      <c r="G212" s="101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 x14ac:dyDescent="0.3">
      <c r="A213" s="157">
        <v>32</v>
      </c>
      <c r="B213" s="121"/>
      <c r="C213" s="167">
        <v>0</v>
      </c>
      <c r="D213" s="136">
        <v>1788.86</v>
      </c>
      <c r="E213" s="122"/>
      <c r="F213" s="77"/>
      <c r="G213" s="101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 x14ac:dyDescent="0.3">
      <c r="A214" s="157">
        <v>329</v>
      </c>
      <c r="B214" s="121" t="s">
        <v>126</v>
      </c>
      <c r="C214" s="167">
        <v>0</v>
      </c>
      <c r="D214" s="123">
        <v>1788.86</v>
      </c>
      <c r="E214" s="172"/>
      <c r="F214" s="77"/>
      <c r="G214" s="101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 x14ac:dyDescent="0.3">
      <c r="A215" s="175">
        <v>3295</v>
      </c>
      <c r="B215" s="158" t="s">
        <v>124</v>
      </c>
      <c r="C215" s="168">
        <v>0</v>
      </c>
      <c r="D215" s="136">
        <v>1788.86</v>
      </c>
      <c r="E215" s="172"/>
      <c r="F215" s="77"/>
      <c r="G215" s="101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 x14ac:dyDescent="0.3">
      <c r="A216" s="175"/>
      <c r="B216" s="158"/>
      <c r="C216" s="168"/>
      <c r="D216" s="142"/>
      <c r="E216" s="172"/>
      <c r="F216" s="77"/>
      <c r="G216" s="101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 x14ac:dyDescent="0.3">
      <c r="A217" s="141" t="s">
        <v>184</v>
      </c>
      <c r="B217" s="115" t="s">
        <v>246</v>
      </c>
      <c r="C217" s="142"/>
      <c r="D217" s="142"/>
      <c r="E217" s="136"/>
      <c r="F217" s="77"/>
      <c r="G217" s="101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 x14ac:dyDescent="0.3">
      <c r="A218" s="113"/>
      <c r="B218" s="113" t="s">
        <v>185</v>
      </c>
      <c r="C218" s="167">
        <f>+SUM(C219+C253)</f>
        <v>82003</v>
      </c>
      <c r="D218" s="167">
        <f>+SUM(D219+D253)</f>
        <v>55238.61</v>
      </c>
      <c r="E218" s="167">
        <f>SUM(D218/C218*100)</f>
        <v>67.361694084362767</v>
      </c>
      <c r="F218" s="77"/>
      <c r="G218" s="98"/>
      <c r="H218" s="98"/>
      <c r="I218" s="98"/>
      <c r="J218" s="98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ht="15.75" customHeight="1" x14ac:dyDescent="0.3">
      <c r="A219" s="157">
        <v>3</v>
      </c>
      <c r="B219" s="121" t="s">
        <v>4</v>
      </c>
      <c r="C219" s="167">
        <f>+SUM(C220+C225+C250)</f>
        <v>48716</v>
      </c>
      <c r="D219" s="167">
        <f>+SUM(D220+D225+D250)</f>
        <v>43691.11</v>
      </c>
      <c r="E219" s="167">
        <f>SUM(D219/C219*100)</f>
        <v>89.685339518843904</v>
      </c>
      <c r="F219" s="77"/>
      <c r="G219" s="98"/>
      <c r="H219" s="98"/>
      <c r="I219" s="98"/>
      <c r="J219" s="98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ht="15.75" customHeight="1" x14ac:dyDescent="0.3">
      <c r="A220" s="173">
        <v>31</v>
      </c>
      <c r="B220" s="174" t="s">
        <v>5</v>
      </c>
      <c r="C220" s="172">
        <v>12962</v>
      </c>
      <c r="D220" s="172">
        <f>+SUM(D222:D224)</f>
        <v>4107.3600000000006</v>
      </c>
      <c r="E220" s="172">
        <f>SUM(D220/C220*100)</f>
        <v>31.687702515043981</v>
      </c>
      <c r="F220" s="77"/>
      <c r="G220" s="77"/>
      <c r="H220" s="78">
        <v>0</v>
      </c>
      <c r="I220" s="78">
        <v>0</v>
      </c>
      <c r="J220" s="78">
        <f>SUM(C220:G220)</f>
        <v>17101.047702515043</v>
      </c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5.75" customHeight="1" x14ac:dyDescent="0.3">
      <c r="A221" s="157">
        <v>311</v>
      </c>
      <c r="B221" s="121" t="s">
        <v>179</v>
      </c>
      <c r="C221" s="167"/>
      <c r="D221" s="167"/>
      <c r="E221" s="167"/>
      <c r="F221" s="77"/>
      <c r="G221" s="98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ht="15.75" customHeight="1" x14ac:dyDescent="0.3">
      <c r="A222" s="175">
        <v>3111</v>
      </c>
      <c r="B222" s="158" t="s">
        <v>30</v>
      </c>
      <c r="C222" s="168"/>
      <c r="D222" s="168">
        <v>3525.63</v>
      </c>
      <c r="E222" s="168"/>
      <c r="F222" s="77"/>
      <c r="G222" s="101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 x14ac:dyDescent="0.3">
      <c r="A223" s="175">
        <v>3121</v>
      </c>
      <c r="B223" s="133" t="s">
        <v>180</v>
      </c>
      <c r="C223" s="168"/>
      <c r="D223" s="168"/>
      <c r="E223" s="168"/>
      <c r="F223" s="77"/>
      <c r="G223" s="101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 x14ac:dyDescent="0.3">
      <c r="A224" s="175">
        <v>3132</v>
      </c>
      <c r="B224" s="133" t="s">
        <v>100</v>
      </c>
      <c r="C224" s="168"/>
      <c r="D224" s="168">
        <v>581.73</v>
      </c>
      <c r="E224" s="168"/>
      <c r="F224" s="77"/>
      <c r="G224" s="101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 x14ac:dyDescent="0.3">
      <c r="A225" s="173">
        <v>32</v>
      </c>
      <c r="B225" s="174" t="s">
        <v>12</v>
      </c>
      <c r="C225" s="172">
        <v>35354</v>
      </c>
      <c r="D225" s="172">
        <f>+SUM(D226+D230+D236+D244)</f>
        <v>39485.75</v>
      </c>
      <c r="E225" s="172">
        <f>SUM(D225/C225*100)</f>
        <v>111.68679640210443</v>
      </c>
      <c r="F225" s="77"/>
      <c r="G225" s="77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5.75" customHeight="1" x14ac:dyDescent="0.3">
      <c r="A226" s="173">
        <v>321</v>
      </c>
      <c r="B226" s="174" t="s">
        <v>31</v>
      </c>
      <c r="C226" s="172"/>
      <c r="D226" s="172">
        <f>+SUM(D227:D229)</f>
        <v>3364</v>
      </c>
      <c r="E226" s="172"/>
      <c r="F226" s="77"/>
      <c r="G226" s="77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5.75" customHeight="1" x14ac:dyDescent="0.3">
      <c r="A227" s="176">
        <v>3211</v>
      </c>
      <c r="B227" s="180" t="s">
        <v>32</v>
      </c>
      <c r="C227" s="177"/>
      <c r="D227" s="177">
        <v>3114</v>
      </c>
      <c r="E227" s="172"/>
      <c r="F227" s="77"/>
      <c r="G227" s="77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5.75" customHeight="1" x14ac:dyDescent="0.3">
      <c r="A228" s="176">
        <v>3212</v>
      </c>
      <c r="B228" s="133" t="s">
        <v>101</v>
      </c>
      <c r="C228" s="181"/>
      <c r="D228" s="181"/>
      <c r="E228" s="172"/>
      <c r="F228" s="77"/>
      <c r="G228" s="77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5.75" customHeight="1" x14ac:dyDescent="0.3">
      <c r="A229" s="132">
        <v>3213</v>
      </c>
      <c r="B229" s="133" t="s">
        <v>102</v>
      </c>
      <c r="C229" s="181"/>
      <c r="D229" s="177">
        <v>250</v>
      </c>
      <c r="E229" s="172"/>
      <c r="F229" s="77"/>
      <c r="G229" s="77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5.75" customHeight="1" x14ac:dyDescent="0.3">
      <c r="A230" s="157">
        <v>322</v>
      </c>
      <c r="B230" s="121" t="s">
        <v>103</v>
      </c>
      <c r="C230" s="167"/>
      <c r="D230" s="167">
        <f>+SUM(D231:D235)</f>
        <v>7819.75</v>
      </c>
      <c r="E230" s="167"/>
      <c r="F230" s="77"/>
      <c r="G230" s="98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ht="15.75" customHeight="1" x14ac:dyDescent="0.3">
      <c r="A231" s="175" t="s">
        <v>186</v>
      </c>
      <c r="B231" s="158" t="s">
        <v>104</v>
      </c>
      <c r="C231" s="168"/>
      <c r="D231" s="136">
        <v>4066.77</v>
      </c>
      <c r="E231" s="168"/>
      <c r="F231" s="77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 x14ac:dyDescent="0.3">
      <c r="A232" s="175">
        <v>3222</v>
      </c>
      <c r="B232" s="158" t="s">
        <v>187</v>
      </c>
      <c r="C232" s="168"/>
      <c r="D232" s="136">
        <v>0</v>
      </c>
      <c r="E232" s="168"/>
      <c r="F232" s="77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 x14ac:dyDescent="0.3">
      <c r="A233" s="175" t="s">
        <v>188</v>
      </c>
      <c r="B233" s="158" t="s">
        <v>106</v>
      </c>
      <c r="C233" s="168"/>
      <c r="D233" s="136">
        <v>660.2</v>
      </c>
      <c r="E233" s="168"/>
      <c r="F233" s="77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 x14ac:dyDescent="0.3">
      <c r="A234" s="175" t="s">
        <v>189</v>
      </c>
      <c r="B234" s="158" t="s">
        <v>107</v>
      </c>
      <c r="C234" s="168"/>
      <c r="D234" s="136">
        <v>2829</v>
      </c>
      <c r="E234" s="168"/>
      <c r="F234" s="77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 x14ac:dyDescent="0.3">
      <c r="A235" s="175">
        <v>3225</v>
      </c>
      <c r="B235" s="158" t="s">
        <v>108</v>
      </c>
      <c r="C235" s="168"/>
      <c r="D235" s="136">
        <v>263.77999999999997</v>
      </c>
      <c r="E235" s="168"/>
      <c r="F235" s="77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 x14ac:dyDescent="0.3">
      <c r="A236" s="157">
        <v>323</v>
      </c>
      <c r="B236" s="121" t="s">
        <v>109</v>
      </c>
      <c r="C236" s="167"/>
      <c r="D236" s="123">
        <f>+SUM(D237:D243)</f>
        <v>25147</v>
      </c>
      <c r="E236" s="168"/>
      <c r="F236" s="77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 x14ac:dyDescent="0.3">
      <c r="A237" s="175">
        <v>3231</v>
      </c>
      <c r="B237" s="158" t="s">
        <v>110</v>
      </c>
      <c r="C237" s="167"/>
      <c r="D237" s="136">
        <v>2283</v>
      </c>
      <c r="E237" s="168"/>
      <c r="F237" s="77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 x14ac:dyDescent="0.3">
      <c r="A238" s="175">
        <v>3232</v>
      </c>
      <c r="B238" s="158" t="s">
        <v>111</v>
      </c>
      <c r="C238" s="168"/>
      <c r="D238" s="136">
        <v>1919</v>
      </c>
      <c r="E238" s="168"/>
      <c r="F238" s="77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 x14ac:dyDescent="0.3">
      <c r="A239" s="175">
        <v>3233</v>
      </c>
      <c r="B239" s="158" t="s">
        <v>190</v>
      </c>
      <c r="C239" s="168"/>
      <c r="D239" s="136">
        <v>0</v>
      </c>
      <c r="E239" s="168"/>
      <c r="F239" s="77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 x14ac:dyDescent="0.3">
      <c r="A240" s="175">
        <v>3234</v>
      </c>
      <c r="B240" s="158" t="s">
        <v>113</v>
      </c>
      <c r="C240" s="168"/>
      <c r="D240" s="136">
        <v>757</v>
      </c>
      <c r="E240" s="168"/>
      <c r="F240" s="77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 x14ac:dyDescent="0.3">
      <c r="A241" s="175">
        <v>3235</v>
      </c>
      <c r="B241" s="158" t="s">
        <v>191</v>
      </c>
      <c r="C241" s="168"/>
      <c r="D241" s="136">
        <v>2046</v>
      </c>
      <c r="E241" s="168"/>
      <c r="F241" s="77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 x14ac:dyDescent="0.3">
      <c r="A242" s="175">
        <v>3238</v>
      </c>
      <c r="B242" s="158" t="s">
        <v>117</v>
      </c>
      <c r="C242" s="168"/>
      <c r="D242" s="136">
        <v>1199</v>
      </c>
      <c r="E242" s="168"/>
      <c r="F242" s="77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 x14ac:dyDescent="0.3">
      <c r="A243" s="175">
        <v>3239</v>
      </c>
      <c r="B243" s="158" t="s">
        <v>118</v>
      </c>
      <c r="C243" s="168"/>
      <c r="D243" s="136">
        <v>16943</v>
      </c>
      <c r="E243" s="168"/>
      <c r="F243" s="77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 x14ac:dyDescent="0.3">
      <c r="A244" s="157">
        <v>329</v>
      </c>
      <c r="B244" s="121" t="s">
        <v>126</v>
      </c>
      <c r="C244" s="167"/>
      <c r="D244" s="123">
        <v>3155</v>
      </c>
      <c r="E244" s="168"/>
      <c r="F244" s="77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 x14ac:dyDescent="0.3">
      <c r="A245" s="175">
        <v>3292</v>
      </c>
      <c r="B245" s="133" t="s">
        <v>121</v>
      </c>
      <c r="C245" s="167"/>
      <c r="D245" s="142">
        <v>496</v>
      </c>
      <c r="E245" s="168"/>
      <c r="F245" s="77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 x14ac:dyDescent="0.3">
      <c r="A246" s="175">
        <v>3293</v>
      </c>
      <c r="B246" s="158" t="s">
        <v>122</v>
      </c>
      <c r="C246" s="167"/>
      <c r="D246" s="136">
        <v>420</v>
      </c>
      <c r="E246" s="168"/>
      <c r="F246" s="77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 x14ac:dyDescent="0.3">
      <c r="A247" s="175">
        <v>3294</v>
      </c>
      <c r="B247" s="158" t="s">
        <v>261</v>
      </c>
      <c r="C247" s="167"/>
      <c r="D247" s="136">
        <v>100</v>
      </c>
      <c r="E247" s="168"/>
      <c r="F247" s="77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 x14ac:dyDescent="0.3">
      <c r="A248" s="175">
        <v>3295</v>
      </c>
      <c r="B248" s="158" t="s">
        <v>124</v>
      </c>
      <c r="C248" s="168"/>
      <c r="D248" s="136">
        <v>326</v>
      </c>
      <c r="E248" s="168"/>
      <c r="F248" s="77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 x14ac:dyDescent="0.3">
      <c r="A249" s="175">
        <v>3299</v>
      </c>
      <c r="B249" s="158" t="s">
        <v>126</v>
      </c>
      <c r="C249" s="168"/>
      <c r="D249" s="136">
        <v>1813</v>
      </c>
      <c r="E249" s="168"/>
      <c r="F249" s="77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 x14ac:dyDescent="0.3">
      <c r="A250" s="157">
        <v>34</v>
      </c>
      <c r="B250" s="121" t="s">
        <v>127</v>
      </c>
      <c r="C250" s="167">
        <v>400</v>
      </c>
      <c r="D250" s="123">
        <v>98</v>
      </c>
      <c r="E250" s="172">
        <f>SUM(D250/C250*100)</f>
        <v>24.5</v>
      </c>
      <c r="F250" s="77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 x14ac:dyDescent="0.3">
      <c r="A251" s="157">
        <v>343</v>
      </c>
      <c r="B251" s="121" t="s">
        <v>128</v>
      </c>
      <c r="C251" s="182"/>
      <c r="D251" s="156"/>
      <c r="E251" s="168"/>
      <c r="F251" s="77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 x14ac:dyDescent="0.3">
      <c r="A252" s="175">
        <v>3431</v>
      </c>
      <c r="B252" s="158" t="s">
        <v>260</v>
      </c>
      <c r="C252" s="182"/>
      <c r="D252" s="136">
        <v>98</v>
      </c>
      <c r="E252" s="168"/>
      <c r="F252" s="77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 x14ac:dyDescent="0.3">
      <c r="A253" s="157">
        <v>4</v>
      </c>
      <c r="B253" s="121" t="s">
        <v>6</v>
      </c>
      <c r="C253" s="167">
        <f>+SUM(C254+C258)</f>
        <v>33287</v>
      </c>
      <c r="D253" s="167">
        <f>+SUM(D254+D258)</f>
        <v>11547.5</v>
      </c>
      <c r="E253" s="168"/>
      <c r="F253" s="77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 x14ac:dyDescent="0.3">
      <c r="A254" s="157">
        <v>42</v>
      </c>
      <c r="B254" s="121" t="s">
        <v>192</v>
      </c>
      <c r="C254" s="167">
        <v>23464</v>
      </c>
      <c r="D254" s="123">
        <f>+SUM(D255+D257)</f>
        <v>11547.5</v>
      </c>
      <c r="E254" s="172">
        <f>SUM(D254/C254*100)</f>
        <v>49.213689055574491</v>
      </c>
      <c r="F254" s="77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 x14ac:dyDescent="0.3">
      <c r="A255" s="132">
        <v>4221</v>
      </c>
      <c r="B255" s="133" t="s">
        <v>257</v>
      </c>
      <c r="C255" s="168"/>
      <c r="D255" s="136">
        <v>11547.5</v>
      </c>
      <c r="E255" s="168"/>
      <c r="F255" s="77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 x14ac:dyDescent="0.3">
      <c r="A256" s="157">
        <v>424</v>
      </c>
      <c r="B256" s="121" t="s">
        <v>193</v>
      </c>
      <c r="C256" s="168"/>
      <c r="D256" s="142"/>
      <c r="E256" s="168"/>
      <c r="F256" s="77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 x14ac:dyDescent="0.3">
      <c r="A257" s="132">
        <v>4241</v>
      </c>
      <c r="B257" s="158" t="s">
        <v>193</v>
      </c>
      <c r="C257" s="168"/>
      <c r="D257" s="142">
        <v>0</v>
      </c>
      <c r="E257" s="168"/>
      <c r="F257" s="77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 x14ac:dyDescent="0.3">
      <c r="A258" s="157">
        <v>45</v>
      </c>
      <c r="B258" s="121" t="s">
        <v>194</v>
      </c>
      <c r="C258" s="167">
        <v>9823</v>
      </c>
      <c r="D258" s="142">
        <v>0</v>
      </c>
      <c r="E258" s="172">
        <f>SUM(D258/C258*100)</f>
        <v>0</v>
      </c>
      <c r="F258" s="77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 x14ac:dyDescent="0.3">
      <c r="A259" s="157">
        <v>451</v>
      </c>
      <c r="B259" s="121" t="s">
        <v>195</v>
      </c>
      <c r="C259" s="168"/>
      <c r="D259" s="142"/>
      <c r="E259" s="168"/>
      <c r="F259" s="77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 x14ac:dyDescent="0.3">
      <c r="A260" s="157"/>
      <c r="B260" s="121"/>
      <c r="C260" s="168"/>
      <c r="D260" s="142"/>
      <c r="E260" s="168"/>
      <c r="F260" s="77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 x14ac:dyDescent="0.3">
      <c r="A261" s="157"/>
      <c r="B261" s="121"/>
      <c r="C261" s="168"/>
      <c r="D261" s="142"/>
      <c r="E261" s="168"/>
      <c r="F261" s="77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 x14ac:dyDescent="0.3">
      <c r="A262" s="141" t="s">
        <v>184</v>
      </c>
      <c r="B262" s="115"/>
      <c r="C262" s="168"/>
      <c r="D262" s="142"/>
      <c r="E262" s="168"/>
      <c r="F262" s="77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 x14ac:dyDescent="0.3">
      <c r="A263" s="113"/>
      <c r="B263" s="113" t="s">
        <v>196</v>
      </c>
      <c r="C263" s="167">
        <f>+SUM(C264+C299)</f>
        <v>87143</v>
      </c>
      <c r="D263" s="167">
        <f>+SUM(D264+D299)</f>
        <v>21518.959999999999</v>
      </c>
      <c r="E263" s="167">
        <f>(D263/C263)*100</f>
        <v>24.693848042872059</v>
      </c>
      <c r="F263" s="77"/>
      <c r="G263" s="98"/>
      <c r="H263" s="98"/>
      <c r="I263" s="98"/>
      <c r="J263" s="98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ht="15.75" customHeight="1" x14ac:dyDescent="0.3">
      <c r="A264" s="120">
        <v>3</v>
      </c>
      <c r="B264" s="121" t="s">
        <v>4</v>
      </c>
      <c r="C264" s="167">
        <f>+SUM(C265+C268+C295)</f>
        <v>42800</v>
      </c>
      <c r="D264" s="167">
        <f>+SUM(D265+D268+D295)</f>
        <v>15494.96</v>
      </c>
      <c r="E264" s="167">
        <f>(D264/C264)*100</f>
        <v>36.203177570093452</v>
      </c>
      <c r="F264" s="77"/>
      <c r="G264" s="98"/>
      <c r="H264" s="98"/>
      <c r="I264" s="98"/>
      <c r="J264" s="98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ht="15.75" customHeight="1" x14ac:dyDescent="0.3">
      <c r="A265" s="124">
        <v>31</v>
      </c>
      <c r="B265" s="125" t="s">
        <v>5</v>
      </c>
      <c r="C265" s="140">
        <v>8500</v>
      </c>
      <c r="D265" s="140">
        <v>4559</v>
      </c>
      <c r="E265" s="167">
        <f>(D265/C265)*100</f>
        <v>53.635294117647057</v>
      </c>
      <c r="F265" s="77"/>
      <c r="G265" s="77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5.75" customHeight="1" x14ac:dyDescent="0.3">
      <c r="A266" s="128">
        <v>312</v>
      </c>
      <c r="B266" s="129" t="s">
        <v>180</v>
      </c>
      <c r="C266" s="123"/>
      <c r="D266" s="123">
        <v>4559</v>
      </c>
      <c r="E266" s="123">
        <v>0</v>
      </c>
      <c r="F266" s="77"/>
      <c r="G266" s="98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ht="15.75" customHeight="1" x14ac:dyDescent="0.3">
      <c r="A267" s="132" t="s">
        <v>197</v>
      </c>
      <c r="B267" s="133" t="s">
        <v>180</v>
      </c>
      <c r="C267" s="136"/>
      <c r="D267" s="136">
        <v>4559</v>
      </c>
      <c r="E267" s="136">
        <v>0</v>
      </c>
      <c r="F267" s="77"/>
      <c r="G267" s="101"/>
      <c r="H267" s="101"/>
      <c r="I267" s="101"/>
      <c r="J267" s="101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 x14ac:dyDescent="0.3">
      <c r="A268" s="124">
        <v>32</v>
      </c>
      <c r="B268" s="125" t="s">
        <v>12</v>
      </c>
      <c r="C268" s="140">
        <v>34000</v>
      </c>
      <c r="D268" s="140">
        <f>+SUM(D269+D273+D279+D288+D290)</f>
        <v>10895.96</v>
      </c>
      <c r="E268" s="140">
        <f>(D268/C268)*100</f>
        <v>32.046941176470582</v>
      </c>
      <c r="F268" s="77"/>
      <c r="G268" s="77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5.75" customHeight="1" x14ac:dyDescent="0.3">
      <c r="A269" s="128">
        <v>321</v>
      </c>
      <c r="B269" s="129" t="s">
        <v>31</v>
      </c>
      <c r="C269" s="123"/>
      <c r="D269" s="123">
        <f>+SUM(D270:D272)</f>
        <v>1595</v>
      </c>
      <c r="E269" s="123"/>
      <c r="F269" s="77"/>
      <c r="G269" s="98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ht="15.75" customHeight="1" x14ac:dyDescent="0.3">
      <c r="A270" s="132" t="s">
        <v>181</v>
      </c>
      <c r="B270" s="133" t="s">
        <v>32</v>
      </c>
      <c r="C270" s="136"/>
      <c r="D270" s="136">
        <v>1595</v>
      </c>
      <c r="E270" s="136"/>
      <c r="F270" s="77"/>
      <c r="G270" s="101"/>
      <c r="H270" s="101"/>
      <c r="I270" s="101"/>
      <c r="J270" s="101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 x14ac:dyDescent="0.3">
      <c r="A271" s="132" t="s">
        <v>182</v>
      </c>
      <c r="B271" s="133" t="s">
        <v>101</v>
      </c>
      <c r="C271" s="136"/>
      <c r="D271" s="136"/>
      <c r="E271" s="136"/>
      <c r="F271" s="77"/>
      <c r="G271" s="101"/>
      <c r="H271" s="101"/>
      <c r="I271" s="101"/>
      <c r="J271" s="101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 x14ac:dyDescent="0.3">
      <c r="A272" s="132">
        <v>3213</v>
      </c>
      <c r="B272" s="133" t="s">
        <v>102</v>
      </c>
      <c r="C272" s="136"/>
      <c r="D272" s="136">
        <v>0</v>
      </c>
      <c r="E272" s="136"/>
      <c r="F272" s="77"/>
      <c r="G272" s="101"/>
      <c r="H272" s="101"/>
      <c r="I272" s="101"/>
      <c r="J272" s="101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 x14ac:dyDescent="0.3">
      <c r="A273" s="128">
        <v>322</v>
      </c>
      <c r="B273" s="129" t="s">
        <v>103</v>
      </c>
      <c r="C273" s="123"/>
      <c r="D273" s="123">
        <f>+SUM(D274:D278)</f>
        <v>2083.96</v>
      </c>
      <c r="E273" s="123"/>
      <c r="F273" s="77"/>
      <c r="G273" s="98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ht="15.75" customHeight="1" x14ac:dyDescent="0.3">
      <c r="A274" s="132" t="s">
        <v>186</v>
      </c>
      <c r="B274" s="133" t="s">
        <v>104</v>
      </c>
      <c r="C274" s="136"/>
      <c r="D274" s="136">
        <v>2083.96</v>
      </c>
      <c r="E274" s="136"/>
      <c r="F274" s="77"/>
      <c r="G274" s="101"/>
      <c r="H274" s="101"/>
      <c r="I274" s="101"/>
      <c r="J274" s="101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 x14ac:dyDescent="0.3">
      <c r="A275" s="132">
        <v>3222</v>
      </c>
      <c r="B275" s="133" t="s">
        <v>198</v>
      </c>
      <c r="C275" s="136"/>
      <c r="D275" s="136"/>
      <c r="E275" s="136"/>
      <c r="F275" s="77"/>
      <c r="G275" s="101"/>
      <c r="H275" s="101"/>
      <c r="I275" s="101"/>
      <c r="J275" s="101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 x14ac:dyDescent="0.3">
      <c r="A276" s="132" t="s">
        <v>188</v>
      </c>
      <c r="B276" s="133" t="s">
        <v>106</v>
      </c>
      <c r="C276" s="136"/>
      <c r="D276" s="136"/>
      <c r="E276" s="136"/>
      <c r="F276" s="77"/>
      <c r="G276" s="101"/>
      <c r="H276" s="101"/>
      <c r="I276" s="101"/>
      <c r="J276" s="101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 x14ac:dyDescent="0.3">
      <c r="A277" s="132" t="s">
        <v>189</v>
      </c>
      <c r="B277" s="133" t="s">
        <v>107</v>
      </c>
      <c r="C277" s="136"/>
      <c r="D277" s="136"/>
      <c r="E277" s="136"/>
      <c r="F277" s="77"/>
      <c r="G277" s="101"/>
      <c r="H277" s="101"/>
      <c r="I277" s="101"/>
      <c r="J277" s="101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 x14ac:dyDescent="0.3">
      <c r="A278" s="132">
        <v>3225</v>
      </c>
      <c r="B278" s="133" t="s">
        <v>199</v>
      </c>
      <c r="C278" s="136"/>
      <c r="D278" s="136"/>
      <c r="E278" s="136"/>
      <c r="F278" s="77"/>
      <c r="G278" s="101"/>
      <c r="H278" s="101"/>
      <c r="I278" s="101"/>
      <c r="J278" s="101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 x14ac:dyDescent="0.3">
      <c r="A279" s="128">
        <v>323</v>
      </c>
      <c r="B279" s="129" t="s">
        <v>109</v>
      </c>
      <c r="C279" s="123"/>
      <c r="D279" s="123">
        <f>+SUM(D280:D287)</f>
        <v>5577</v>
      </c>
      <c r="E279" s="123"/>
      <c r="F279" s="77"/>
      <c r="G279" s="98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ht="15.75" customHeight="1" x14ac:dyDescent="0.3">
      <c r="A280" s="132" t="s">
        <v>200</v>
      </c>
      <c r="B280" s="133" t="s">
        <v>110</v>
      </c>
      <c r="C280" s="136"/>
      <c r="D280" s="136">
        <v>961</v>
      </c>
      <c r="E280" s="136"/>
      <c r="F280" s="77"/>
      <c r="G280" s="101"/>
      <c r="H280" s="101"/>
      <c r="I280" s="101"/>
      <c r="J280" s="101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 x14ac:dyDescent="0.3">
      <c r="A281" s="132" t="s">
        <v>201</v>
      </c>
      <c r="B281" s="133" t="s">
        <v>111</v>
      </c>
      <c r="C281" s="136"/>
      <c r="D281" s="136"/>
      <c r="E281" s="136"/>
      <c r="F281" s="77"/>
      <c r="G281" s="101"/>
      <c r="H281" s="101"/>
      <c r="I281" s="101"/>
      <c r="J281" s="101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 x14ac:dyDescent="0.3">
      <c r="A282" s="132">
        <v>3233</v>
      </c>
      <c r="B282" s="133" t="s">
        <v>202</v>
      </c>
      <c r="C282" s="136"/>
      <c r="D282" s="136">
        <v>292</v>
      </c>
      <c r="E282" s="136"/>
      <c r="F282" s="77"/>
      <c r="G282" s="101"/>
      <c r="H282" s="101"/>
      <c r="I282" s="101"/>
      <c r="J282" s="101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 x14ac:dyDescent="0.3">
      <c r="A283" s="132" t="s">
        <v>203</v>
      </c>
      <c r="B283" s="133" t="s">
        <v>113</v>
      </c>
      <c r="C283" s="136"/>
      <c r="D283" s="136"/>
      <c r="E283" s="136"/>
      <c r="F283" s="77"/>
      <c r="G283" s="101"/>
      <c r="H283" s="101"/>
      <c r="I283" s="101"/>
      <c r="J283" s="101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 x14ac:dyDescent="0.3">
      <c r="A284" s="132">
        <v>3235</v>
      </c>
      <c r="B284" s="133" t="s">
        <v>204</v>
      </c>
      <c r="C284" s="136"/>
      <c r="D284" s="136"/>
      <c r="E284" s="136"/>
      <c r="F284" s="77"/>
      <c r="G284" s="101"/>
      <c r="H284" s="101"/>
      <c r="I284" s="101"/>
      <c r="J284" s="101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 x14ac:dyDescent="0.3">
      <c r="A285" s="132">
        <v>3237</v>
      </c>
      <c r="B285" s="133" t="s">
        <v>116</v>
      </c>
      <c r="C285" s="136"/>
      <c r="D285" s="136"/>
      <c r="E285" s="136"/>
      <c r="F285" s="77"/>
      <c r="G285" s="101"/>
      <c r="H285" s="101"/>
      <c r="I285" s="101"/>
      <c r="J285" s="101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 x14ac:dyDescent="0.3">
      <c r="A286" s="132" t="s">
        <v>205</v>
      </c>
      <c r="B286" s="133" t="s">
        <v>117</v>
      </c>
      <c r="C286" s="136"/>
      <c r="D286" s="136">
        <v>671</v>
      </c>
      <c r="E286" s="136"/>
      <c r="F286" s="77"/>
      <c r="G286" s="101"/>
      <c r="H286" s="101"/>
      <c r="I286" s="101"/>
      <c r="J286" s="101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 x14ac:dyDescent="0.3">
      <c r="A287" s="132" t="s">
        <v>206</v>
      </c>
      <c r="B287" s="133" t="s">
        <v>118</v>
      </c>
      <c r="C287" s="136"/>
      <c r="D287" s="136">
        <v>3653</v>
      </c>
      <c r="E287" s="136"/>
      <c r="F287" s="77"/>
      <c r="G287" s="101"/>
      <c r="H287" s="101"/>
      <c r="I287" s="101"/>
      <c r="J287" s="101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 x14ac:dyDescent="0.3">
      <c r="A288" s="128">
        <v>324</v>
      </c>
      <c r="B288" s="133" t="s">
        <v>207</v>
      </c>
      <c r="C288" s="136"/>
      <c r="D288" s="123">
        <v>20</v>
      </c>
      <c r="E288" s="136"/>
      <c r="F288" s="77"/>
      <c r="G288" s="101"/>
      <c r="H288" s="101"/>
      <c r="I288" s="101"/>
      <c r="J288" s="101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 x14ac:dyDescent="0.3">
      <c r="A289" s="132">
        <v>3241</v>
      </c>
      <c r="B289" s="133" t="s">
        <v>208</v>
      </c>
      <c r="C289" s="136"/>
      <c r="D289" s="136">
        <v>20</v>
      </c>
      <c r="E289" s="136"/>
      <c r="F289" s="77"/>
      <c r="G289" s="101"/>
      <c r="H289" s="101"/>
      <c r="I289" s="101"/>
      <c r="J289" s="101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 x14ac:dyDescent="0.3">
      <c r="A290" s="128">
        <v>329</v>
      </c>
      <c r="B290" s="129" t="s">
        <v>126</v>
      </c>
      <c r="C290" s="123"/>
      <c r="D290" s="123">
        <f>+SUM(D291:D294)</f>
        <v>1620</v>
      </c>
      <c r="E290" s="123"/>
      <c r="F290" s="77"/>
      <c r="G290" s="98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ht="15.75" customHeight="1" x14ac:dyDescent="0.3">
      <c r="A291" s="132" t="s">
        <v>209</v>
      </c>
      <c r="B291" s="133" t="s">
        <v>210</v>
      </c>
      <c r="C291" s="136"/>
      <c r="D291" s="136"/>
      <c r="E291" s="136"/>
      <c r="F291" s="77"/>
      <c r="G291" s="101"/>
      <c r="H291" s="101"/>
      <c r="I291" s="101"/>
      <c r="J291" s="101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 x14ac:dyDescent="0.3">
      <c r="A292" s="132" t="s">
        <v>211</v>
      </c>
      <c r="B292" s="133" t="s">
        <v>122</v>
      </c>
      <c r="C292" s="136"/>
      <c r="D292" s="136">
        <v>8</v>
      </c>
      <c r="E292" s="136"/>
      <c r="F292" s="77"/>
      <c r="G292" s="101"/>
      <c r="H292" s="101"/>
      <c r="I292" s="101"/>
      <c r="J292" s="101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 x14ac:dyDescent="0.3">
      <c r="A293" s="132">
        <v>3295</v>
      </c>
      <c r="B293" s="133" t="s">
        <v>124</v>
      </c>
      <c r="C293" s="136"/>
      <c r="D293" s="136"/>
      <c r="E293" s="136"/>
      <c r="F293" s="77"/>
      <c r="G293" s="101"/>
      <c r="H293" s="101"/>
      <c r="I293" s="101"/>
      <c r="J293" s="101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 x14ac:dyDescent="0.3">
      <c r="A294" s="132" t="s">
        <v>212</v>
      </c>
      <c r="B294" s="133" t="s">
        <v>126</v>
      </c>
      <c r="C294" s="136"/>
      <c r="D294" s="136">
        <v>1612</v>
      </c>
      <c r="E294" s="136"/>
      <c r="F294" s="77"/>
      <c r="G294" s="101"/>
      <c r="H294" s="101"/>
      <c r="I294" s="101"/>
      <c r="J294" s="101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 x14ac:dyDescent="0.3">
      <c r="A295" s="124">
        <v>34</v>
      </c>
      <c r="B295" s="125" t="s">
        <v>127</v>
      </c>
      <c r="C295" s="140">
        <v>300</v>
      </c>
      <c r="D295" s="140">
        <v>40</v>
      </c>
      <c r="E295" s="140">
        <f>(D295/C295)*100</f>
        <v>13.333333333333334</v>
      </c>
      <c r="F295" s="77"/>
      <c r="G295" s="77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5.75" customHeight="1" x14ac:dyDescent="0.3">
      <c r="A296" s="128">
        <v>343</v>
      </c>
      <c r="B296" s="129" t="s">
        <v>128</v>
      </c>
      <c r="C296" s="123"/>
      <c r="D296" s="123">
        <f>+SUM(D297:D298)</f>
        <v>40</v>
      </c>
      <c r="E296" s="123"/>
      <c r="F296" s="77"/>
      <c r="G296" s="98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ht="15.75" customHeight="1" x14ac:dyDescent="0.3">
      <c r="A297" s="132" t="s">
        <v>213</v>
      </c>
      <c r="B297" s="133" t="s">
        <v>129</v>
      </c>
      <c r="C297" s="136"/>
      <c r="D297" s="136">
        <v>39</v>
      </c>
      <c r="E297" s="136"/>
      <c r="F297" s="77"/>
      <c r="G297" s="101"/>
      <c r="H297" s="101"/>
      <c r="I297" s="101"/>
      <c r="J297" s="101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 x14ac:dyDescent="0.3">
      <c r="A298" s="132">
        <v>3433</v>
      </c>
      <c r="B298" s="133" t="s">
        <v>144</v>
      </c>
      <c r="C298" s="136"/>
      <c r="D298" s="136">
        <v>1</v>
      </c>
      <c r="E298" s="136"/>
      <c r="F298" s="77"/>
      <c r="G298" s="101"/>
      <c r="H298" s="101"/>
      <c r="I298" s="101"/>
      <c r="J298" s="101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 x14ac:dyDescent="0.3">
      <c r="A299" s="128">
        <v>4</v>
      </c>
      <c r="B299" s="121" t="s">
        <v>6</v>
      </c>
      <c r="C299" s="123">
        <f>+SUM(C300+C303+C310)</f>
        <v>44343</v>
      </c>
      <c r="D299" s="123">
        <f>+SUM(D300+D303+D310)</f>
        <v>6024</v>
      </c>
      <c r="E299" s="136"/>
      <c r="F299" s="77"/>
      <c r="G299" s="101"/>
      <c r="H299" s="101"/>
      <c r="I299" s="101"/>
      <c r="J299" s="101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 x14ac:dyDescent="0.3">
      <c r="A300" s="128">
        <v>41</v>
      </c>
      <c r="B300" s="121" t="s">
        <v>214</v>
      </c>
      <c r="C300" s="123">
        <v>800</v>
      </c>
      <c r="D300" s="123">
        <v>450</v>
      </c>
      <c r="E300" s="136"/>
      <c r="F300" s="77"/>
      <c r="G300" s="101"/>
      <c r="H300" s="101"/>
      <c r="I300" s="101"/>
      <c r="J300" s="101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 x14ac:dyDescent="0.3">
      <c r="A301" s="128">
        <v>412</v>
      </c>
      <c r="B301" s="121" t="s">
        <v>133</v>
      </c>
      <c r="C301" s="123"/>
      <c r="D301" s="123">
        <v>450</v>
      </c>
      <c r="E301" s="136"/>
      <c r="F301" s="77"/>
      <c r="G301" s="101"/>
      <c r="H301" s="101"/>
      <c r="I301" s="101"/>
      <c r="J301" s="101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 x14ac:dyDescent="0.3">
      <c r="A302" s="132">
        <v>4123</v>
      </c>
      <c r="B302" s="158" t="s">
        <v>134</v>
      </c>
      <c r="C302" s="123"/>
      <c r="D302" s="136">
        <v>450</v>
      </c>
      <c r="E302" s="136"/>
      <c r="F302" s="77"/>
      <c r="G302" s="101"/>
      <c r="H302" s="101"/>
      <c r="I302" s="101"/>
      <c r="J302" s="101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 x14ac:dyDescent="0.3">
      <c r="A303" s="157">
        <v>42</v>
      </c>
      <c r="B303" s="121" t="s">
        <v>192</v>
      </c>
      <c r="C303" s="123">
        <v>30692</v>
      </c>
      <c r="D303" s="123">
        <f>+SUM(D304+D308)</f>
        <v>5574</v>
      </c>
      <c r="E303" s="140">
        <f>(D303/C303)*100</f>
        <v>18.161084321647337</v>
      </c>
      <c r="F303" s="77"/>
      <c r="G303" s="101"/>
      <c r="H303" s="101"/>
      <c r="I303" s="101"/>
      <c r="J303" s="101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 x14ac:dyDescent="0.3">
      <c r="A304" s="128">
        <v>422</v>
      </c>
      <c r="B304" s="121" t="s">
        <v>136</v>
      </c>
      <c r="C304" s="136"/>
      <c r="D304" s="136">
        <f>+SUM(D305:D307)</f>
        <v>5307</v>
      </c>
      <c r="E304" s="136"/>
      <c r="F304" s="77"/>
      <c r="G304" s="101"/>
      <c r="H304" s="101"/>
      <c r="I304" s="101"/>
      <c r="J304" s="101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 x14ac:dyDescent="0.3">
      <c r="A305" s="132">
        <v>4221</v>
      </c>
      <c r="B305" s="158" t="s">
        <v>137</v>
      </c>
      <c r="C305" s="136"/>
      <c r="D305" s="142"/>
      <c r="E305" s="136"/>
      <c r="F305" s="77"/>
      <c r="G305" s="101"/>
      <c r="H305" s="101"/>
      <c r="I305" s="101"/>
      <c r="J305" s="101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 x14ac:dyDescent="0.3">
      <c r="A306" s="132">
        <v>4225</v>
      </c>
      <c r="B306" s="158" t="s">
        <v>215</v>
      </c>
      <c r="C306" s="136"/>
      <c r="D306" s="142"/>
      <c r="E306" s="136"/>
      <c r="F306" s="77"/>
      <c r="G306" s="101"/>
      <c r="H306" s="101"/>
      <c r="I306" s="101"/>
      <c r="J306" s="101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 x14ac:dyDescent="0.3">
      <c r="A307" s="132">
        <v>4227</v>
      </c>
      <c r="B307" s="133" t="s">
        <v>216</v>
      </c>
      <c r="C307" s="136"/>
      <c r="D307" s="136">
        <v>5307</v>
      </c>
      <c r="E307" s="136"/>
      <c r="F307" s="77"/>
      <c r="G307" s="101"/>
      <c r="H307" s="101"/>
      <c r="I307" s="101"/>
      <c r="J307" s="101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 x14ac:dyDescent="0.3">
      <c r="A308" s="128">
        <v>424</v>
      </c>
      <c r="B308" s="129" t="s">
        <v>217</v>
      </c>
      <c r="C308" s="136"/>
      <c r="D308" s="123">
        <v>267</v>
      </c>
      <c r="E308" s="136"/>
      <c r="F308" s="77"/>
      <c r="G308" s="101"/>
      <c r="H308" s="101"/>
      <c r="I308" s="101"/>
      <c r="J308" s="101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 x14ac:dyDescent="0.3">
      <c r="A309" s="132">
        <v>4241</v>
      </c>
      <c r="B309" s="158" t="s">
        <v>193</v>
      </c>
      <c r="C309" s="136"/>
      <c r="D309" s="136">
        <v>267</v>
      </c>
      <c r="E309" s="136"/>
      <c r="F309" s="77"/>
      <c r="G309" s="101"/>
      <c r="H309" s="101"/>
      <c r="I309" s="101"/>
      <c r="J309" s="101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 x14ac:dyDescent="0.3">
      <c r="A310" s="157">
        <v>45</v>
      </c>
      <c r="B310" s="121" t="s">
        <v>194</v>
      </c>
      <c r="C310" s="123">
        <v>12851</v>
      </c>
      <c r="D310" s="123">
        <v>0</v>
      </c>
      <c r="E310" s="140">
        <f>(D310/C310)*100</f>
        <v>0</v>
      </c>
      <c r="F310" s="77"/>
      <c r="G310" s="101"/>
      <c r="H310" s="101"/>
      <c r="I310" s="101"/>
      <c r="J310" s="101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 x14ac:dyDescent="0.3">
      <c r="A311" s="157">
        <v>451</v>
      </c>
      <c r="B311" s="121" t="s">
        <v>195</v>
      </c>
      <c r="C311" s="136">
        <v>0</v>
      </c>
      <c r="D311" s="123">
        <v>0</v>
      </c>
      <c r="E311" s="136"/>
      <c r="F311" s="77"/>
      <c r="G311" s="101"/>
      <c r="H311" s="101"/>
      <c r="I311" s="101"/>
      <c r="J311" s="101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 x14ac:dyDescent="0.3">
      <c r="A312" s="157"/>
      <c r="B312" s="121"/>
      <c r="C312" s="136"/>
      <c r="D312" s="142"/>
      <c r="E312" s="136"/>
      <c r="F312" s="77"/>
      <c r="G312" s="101"/>
      <c r="H312" s="101"/>
      <c r="I312" s="101"/>
      <c r="J312" s="101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 x14ac:dyDescent="0.3">
      <c r="A313" s="157"/>
      <c r="B313" s="115"/>
      <c r="C313" s="136"/>
      <c r="D313" s="142"/>
      <c r="E313" s="136"/>
      <c r="F313" s="77"/>
      <c r="G313" s="101"/>
      <c r="H313" s="101"/>
      <c r="I313" s="101"/>
      <c r="J313" s="101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 x14ac:dyDescent="0.3">
      <c r="A314" s="112" t="s">
        <v>184</v>
      </c>
      <c r="B314" s="179" t="s">
        <v>176</v>
      </c>
      <c r="C314" s="167">
        <v>66</v>
      </c>
      <c r="D314" s="137">
        <v>0</v>
      </c>
      <c r="E314" s="140">
        <f>(D314/C314)*100</f>
        <v>0</v>
      </c>
      <c r="F314" s="98"/>
      <c r="G314" s="98"/>
      <c r="H314" s="98"/>
      <c r="I314" s="98"/>
      <c r="J314" s="98"/>
      <c r="K314" s="98"/>
      <c r="L314" s="98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ht="15.75" customHeight="1" x14ac:dyDescent="0.3">
      <c r="A315" s="157">
        <v>4</v>
      </c>
      <c r="B315" s="121" t="s">
        <v>6</v>
      </c>
      <c r="C315" s="167">
        <v>66</v>
      </c>
      <c r="D315" s="137">
        <v>0</v>
      </c>
      <c r="E315" s="172"/>
      <c r="F315" s="94"/>
      <c r="G315" s="94"/>
      <c r="H315" s="95"/>
      <c r="I315" s="95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 x14ac:dyDescent="0.3">
      <c r="A316" s="157">
        <v>42</v>
      </c>
      <c r="B316" s="121" t="s">
        <v>192</v>
      </c>
      <c r="C316" s="167">
        <v>66</v>
      </c>
      <c r="D316" s="137">
        <v>0</v>
      </c>
      <c r="E316" s="172"/>
      <c r="F316" s="94"/>
      <c r="G316" s="94"/>
      <c r="H316" s="95"/>
      <c r="I316" s="95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 x14ac:dyDescent="0.3">
      <c r="A317" s="157">
        <v>422</v>
      </c>
      <c r="B317" s="121" t="s">
        <v>192</v>
      </c>
      <c r="C317" s="167">
        <v>66</v>
      </c>
      <c r="D317" s="137">
        <v>0</v>
      </c>
      <c r="E317" s="172"/>
      <c r="F317" s="94"/>
      <c r="G317" s="94"/>
      <c r="H317" s="95"/>
      <c r="I317" s="95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 x14ac:dyDescent="0.3">
      <c r="A318" s="128"/>
      <c r="B318" s="129"/>
      <c r="C318" s="122"/>
      <c r="D318" s="183"/>
      <c r="E318" s="122"/>
      <c r="F318" s="94"/>
      <c r="G318" s="94"/>
      <c r="H318" s="95"/>
      <c r="I318" s="95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 x14ac:dyDescent="0.3">
      <c r="A319" s="128" t="s">
        <v>223</v>
      </c>
      <c r="B319" s="115"/>
      <c r="C319" s="136"/>
      <c r="D319" s="135"/>
      <c r="E319" s="123"/>
      <c r="F319" s="103"/>
      <c r="G319" s="103"/>
      <c r="H319" s="104"/>
      <c r="I319" s="104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spans="1:26" ht="15.75" customHeight="1" x14ac:dyDescent="0.3">
      <c r="A320" s="132"/>
      <c r="B320" s="152" t="s">
        <v>219</v>
      </c>
      <c r="C320" s="123">
        <v>963</v>
      </c>
      <c r="D320" s="137">
        <v>941.06</v>
      </c>
      <c r="E320" s="122">
        <f>(D320/C320)*100</f>
        <v>97.721703011422633</v>
      </c>
      <c r="F320" s="103"/>
      <c r="G320" s="103"/>
      <c r="H320" s="104"/>
      <c r="I320" s="104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spans="1:26" ht="15.75" customHeight="1" x14ac:dyDescent="0.3">
      <c r="A321" s="128">
        <v>38</v>
      </c>
      <c r="B321" s="152" t="s">
        <v>130</v>
      </c>
      <c r="C321" s="136">
        <v>963</v>
      </c>
      <c r="D321" s="135">
        <v>941.06</v>
      </c>
      <c r="E321" s="122">
        <f>(D321/C321)*100</f>
        <v>97.721703011422633</v>
      </c>
      <c r="F321" s="103"/>
      <c r="G321" s="103"/>
      <c r="H321" s="104"/>
      <c r="I321" s="104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spans="1:26" ht="15.75" customHeight="1" x14ac:dyDescent="0.3">
      <c r="A322" s="132">
        <v>3812</v>
      </c>
      <c r="B322" s="184" t="s">
        <v>145</v>
      </c>
      <c r="C322" s="136">
        <v>963</v>
      </c>
      <c r="D322" s="135">
        <v>941.06</v>
      </c>
      <c r="E322" s="123"/>
      <c r="F322" s="103"/>
      <c r="G322" s="103"/>
      <c r="H322" s="104"/>
      <c r="I322" s="104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spans="1:26" ht="15.75" customHeight="1" x14ac:dyDescent="0.3">
      <c r="A323" s="132"/>
      <c r="B323" s="184"/>
      <c r="C323" s="136"/>
      <c r="D323" s="136"/>
      <c r="E323" s="123"/>
      <c r="F323" s="103"/>
      <c r="G323" s="103"/>
      <c r="H323" s="104"/>
      <c r="I323" s="104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spans="1:26" ht="15.75" customHeight="1" x14ac:dyDescent="0.3">
      <c r="A324" s="175"/>
      <c r="B324" s="158"/>
      <c r="C324" s="168"/>
      <c r="D324" s="142"/>
      <c r="E324" s="172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 x14ac:dyDescent="0.3">
      <c r="A325" s="105"/>
      <c r="B325" s="105"/>
      <c r="C325" s="105"/>
      <c r="D325" s="105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 x14ac:dyDescent="0.3">
      <c r="A326" s="105"/>
      <c r="B326" s="105"/>
      <c r="C326" s="105"/>
      <c r="D326" s="105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 x14ac:dyDescent="0.3">
      <c r="A327" s="105"/>
      <c r="B327" s="105"/>
      <c r="C327" s="105"/>
      <c r="D327" s="105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 x14ac:dyDescent="0.3">
      <c r="A328" s="105"/>
      <c r="B328" s="105"/>
      <c r="C328" s="105"/>
      <c r="D328" s="105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 x14ac:dyDescent="0.3">
      <c r="A329" s="105"/>
      <c r="B329" s="105"/>
      <c r="C329" s="105"/>
      <c r="D329" s="105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 x14ac:dyDescent="0.3">
      <c r="A330" s="105"/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 x14ac:dyDescent="0.3">
      <c r="A331" s="105"/>
      <c r="B331" s="105"/>
      <c r="C331" s="105"/>
      <c r="D331" s="105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 x14ac:dyDescent="0.3">
      <c r="A332" s="105"/>
      <c r="B332" s="105"/>
      <c r="C332" s="105"/>
      <c r="D332" s="105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 x14ac:dyDescent="0.3">
      <c r="A333" s="105"/>
      <c r="B333" s="105"/>
      <c r="C333" s="105"/>
      <c r="D333" s="105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 x14ac:dyDescent="0.3">
      <c r="A334" s="105"/>
      <c r="B334" s="105"/>
      <c r="C334" s="105"/>
      <c r="D334" s="105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 x14ac:dyDescent="0.3">
      <c r="A335" s="105"/>
      <c r="B335" s="105"/>
      <c r="C335" s="105"/>
      <c r="D335" s="105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 x14ac:dyDescent="0.3">
      <c r="A336" s="105"/>
      <c r="B336" s="105"/>
      <c r="C336" s="105"/>
      <c r="D336" s="105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 x14ac:dyDescent="0.3">
      <c r="A337" s="105"/>
      <c r="B337" s="105"/>
      <c r="C337" s="105"/>
      <c r="D337" s="105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 x14ac:dyDescent="0.3">
      <c r="A338" s="105"/>
      <c r="B338" s="105"/>
      <c r="C338" s="105"/>
      <c r="D338" s="105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 x14ac:dyDescent="0.3">
      <c r="A339" s="105"/>
      <c r="B339" s="105"/>
      <c r="C339" s="105"/>
      <c r="D339" s="105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 x14ac:dyDescent="0.3">
      <c r="A340" s="105"/>
      <c r="B340" s="105"/>
      <c r="C340" s="105"/>
      <c r="D340" s="105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 x14ac:dyDescent="0.3">
      <c r="A341" s="105"/>
      <c r="B341" s="105"/>
      <c r="C341" s="105"/>
      <c r="D341" s="105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 x14ac:dyDescent="0.3">
      <c r="A342" s="105"/>
      <c r="B342" s="105"/>
      <c r="C342" s="105"/>
      <c r="D342" s="105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 x14ac:dyDescent="0.3">
      <c r="A343" s="105"/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 x14ac:dyDescent="0.3">
      <c r="A344" s="105"/>
      <c r="B344" s="105"/>
      <c r="C344" s="105"/>
      <c r="D344" s="105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 x14ac:dyDescent="0.3">
      <c r="A345" s="105"/>
      <c r="B345" s="105"/>
      <c r="C345" s="105"/>
      <c r="D345" s="105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 x14ac:dyDescent="0.3">
      <c r="A346" s="105"/>
      <c r="B346" s="105"/>
      <c r="C346" s="105"/>
      <c r="D346" s="105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 x14ac:dyDescent="0.3">
      <c r="A347" s="105"/>
      <c r="B347" s="105"/>
      <c r="C347" s="105"/>
      <c r="D347" s="105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 x14ac:dyDescent="0.3">
      <c r="A348" s="105"/>
      <c r="B348" s="105"/>
      <c r="C348" s="105"/>
      <c r="D348" s="105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 x14ac:dyDescent="0.3">
      <c r="A349" s="105"/>
      <c r="B349" s="105"/>
      <c r="C349" s="105"/>
      <c r="D349" s="105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 x14ac:dyDescent="0.3">
      <c r="A350" s="105"/>
      <c r="B350" s="105"/>
      <c r="C350" s="105"/>
      <c r="D350" s="105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 x14ac:dyDescent="0.3">
      <c r="A351" s="105"/>
      <c r="B351" s="105"/>
      <c r="C351" s="105"/>
      <c r="D351" s="105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 x14ac:dyDescent="0.3">
      <c r="A352" s="105"/>
      <c r="B352" s="105"/>
      <c r="C352" s="105"/>
      <c r="D352" s="105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 x14ac:dyDescent="0.3">
      <c r="A353" s="105"/>
      <c r="B353" s="105"/>
      <c r="C353" s="105"/>
      <c r="D353" s="105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 x14ac:dyDescent="0.3">
      <c r="A354" s="105"/>
      <c r="B354" s="105"/>
      <c r="C354" s="105"/>
      <c r="D354" s="105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 x14ac:dyDescent="0.3">
      <c r="A355" s="105"/>
      <c r="B355" s="105"/>
      <c r="C355" s="105"/>
      <c r="D355" s="105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 x14ac:dyDescent="0.3">
      <c r="A356" s="105"/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 x14ac:dyDescent="0.3">
      <c r="A357" s="105"/>
      <c r="B357" s="105"/>
      <c r="C357" s="105"/>
      <c r="D357" s="105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 x14ac:dyDescent="0.3">
      <c r="A358" s="105"/>
      <c r="B358" s="105"/>
      <c r="C358" s="105"/>
      <c r="D358" s="105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 x14ac:dyDescent="0.3">
      <c r="A359" s="105"/>
      <c r="B359" s="105"/>
      <c r="C359" s="105"/>
      <c r="D359" s="105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 x14ac:dyDescent="0.3">
      <c r="A360" s="105"/>
      <c r="B360" s="105"/>
      <c r="C360" s="105"/>
      <c r="D360" s="105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 x14ac:dyDescent="0.3">
      <c r="A361" s="105"/>
      <c r="B361" s="105"/>
      <c r="C361" s="105"/>
      <c r="D361" s="105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 x14ac:dyDescent="0.3">
      <c r="A362" s="105"/>
      <c r="B362" s="105"/>
      <c r="C362" s="105"/>
      <c r="D362" s="105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 x14ac:dyDescent="0.3">
      <c r="A363" s="105"/>
      <c r="B363" s="105"/>
      <c r="C363" s="105"/>
      <c r="D363" s="105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 x14ac:dyDescent="0.3">
      <c r="A364" s="105"/>
      <c r="B364" s="105"/>
      <c r="C364" s="105"/>
      <c r="D364" s="105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 x14ac:dyDescent="0.3">
      <c r="A365" s="105"/>
      <c r="B365" s="105"/>
      <c r="C365" s="105"/>
      <c r="D365" s="105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 x14ac:dyDescent="0.3">
      <c r="A366" s="105"/>
      <c r="B366" s="105"/>
      <c r="C366" s="105"/>
      <c r="D366" s="105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 x14ac:dyDescent="0.3">
      <c r="A367" s="105"/>
      <c r="B367" s="105"/>
      <c r="C367" s="105"/>
      <c r="D367" s="105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 x14ac:dyDescent="0.3">
      <c r="A368" s="105"/>
      <c r="B368" s="105"/>
      <c r="C368" s="105"/>
      <c r="D368" s="105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 x14ac:dyDescent="0.3">
      <c r="A369" s="105"/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 x14ac:dyDescent="0.3">
      <c r="A370" s="105"/>
      <c r="B370" s="105"/>
      <c r="C370" s="105"/>
      <c r="D370" s="105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 x14ac:dyDescent="0.3">
      <c r="A371" s="105"/>
      <c r="B371" s="105"/>
      <c r="C371" s="105"/>
      <c r="D371" s="105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 x14ac:dyDescent="0.3">
      <c r="A372" s="105"/>
      <c r="B372" s="105"/>
      <c r="C372" s="105"/>
      <c r="D372" s="105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 x14ac:dyDescent="0.3">
      <c r="A373" s="105"/>
      <c r="B373" s="105"/>
      <c r="C373" s="105"/>
      <c r="D373" s="105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 x14ac:dyDescent="0.3">
      <c r="A374" s="105"/>
      <c r="B374" s="105"/>
      <c r="C374" s="105"/>
      <c r="D374" s="105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 x14ac:dyDescent="0.3">
      <c r="A375" s="105"/>
      <c r="B375" s="105"/>
      <c r="C375" s="105"/>
      <c r="D375" s="105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 x14ac:dyDescent="0.3">
      <c r="A376" s="105"/>
      <c r="B376" s="105"/>
      <c r="C376" s="105"/>
      <c r="D376" s="105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 x14ac:dyDescent="0.3">
      <c r="A377" s="105"/>
      <c r="B377" s="105"/>
      <c r="C377" s="105"/>
      <c r="D377" s="105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 x14ac:dyDescent="0.3">
      <c r="A378" s="105"/>
      <c r="B378" s="105"/>
      <c r="C378" s="105"/>
      <c r="D378" s="105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 x14ac:dyDescent="0.3">
      <c r="A379" s="105"/>
      <c r="B379" s="105"/>
      <c r="C379" s="105"/>
      <c r="D379" s="105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 x14ac:dyDescent="0.3">
      <c r="A380" s="105"/>
      <c r="B380" s="105"/>
      <c r="C380" s="105"/>
      <c r="D380" s="105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 x14ac:dyDescent="0.3">
      <c r="A381" s="105"/>
      <c r="B381" s="105"/>
      <c r="C381" s="105"/>
      <c r="D381" s="105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 x14ac:dyDescent="0.3">
      <c r="A382" s="105"/>
      <c r="B382" s="105"/>
      <c r="C382" s="105"/>
      <c r="D382" s="105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 x14ac:dyDescent="0.3">
      <c r="A383" s="105"/>
      <c r="B383" s="105"/>
      <c r="C383" s="105"/>
      <c r="D383" s="105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 x14ac:dyDescent="0.3">
      <c r="A384" s="105"/>
      <c r="B384" s="105"/>
      <c r="C384" s="105"/>
      <c r="D384" s="105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 x14ac:dyDescent="0.3">
      <c r="A385" s="105"/>
      <c r="B385" s="105"/>
      <c r="C385" s="105"/>
      <c r="D385" s="105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 x14ac:dyDescent="0.3">
      <c r="A386" s="105"/>
      <c r="B386" s="105"/>
      <c r="C386" s="105"/>
      <c r="D386" s="105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 x14ac:dyDescent="0.3">
      <c r="A387" s="105"/>
      <c r="B387" s="105"/>
      <c r="C387" s="105"/>
      <c r="D387" s="105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 x14ac:dyDescent="0.3">
      <c r="A388" s="105"/>
      <c r="B388" s="105"/>
      <c r="C388" s="105"/>
      <c r="D388" s="105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 x14ac:dyDescent="0.3">
      <c r="A389" s="105"/>
      <c r="B389" s="105"/>
      <c r="C389" s="105"/>
      <c r="D389" s="105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 x14ac:dyDescent="0.3">
      <c r="A390" s="105"/>
      <c r="B390" s="105"/>
      <c r="C390" s="105"/>
      <c r="D390" s="105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 x14ac:dyDescent="0.3">
      <c r="A391" s="105"/>
      <c r="B391" s="105"/>
      <c r="C391" s="105"/>
      <c r="D391" s="105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 x14ac:dyDescent="0.3">
      <c r="A392" s="105"/>
      <c r="B392" s="105"/>
      <c r="C392" s="105"/>
      <c r="D392" s="105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 x14ac:dyDescent="0.3">
      <c r="A393" s="105"/>
      <c r="B393" s="105"/>
      <c r="C393" s="105"/>
      <c r="D393" s="105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 x14ac:dyDescent="0.3">
      <c r="A394" s="105"/>
      <c r="B394" s="105"/>
      <c r="C394" s="105"/>
      <c r="D394" s="105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 x14ac:dyDescent="0.3">
      <c r="A395" s="105"/>
      <c r="B395" s="105"/>
      <c r="C395" s="105"/>
      <c r="D395" s="105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 x14ac:dyDescent="0.3">
      <c r="A396" s="105"/>
      <c r="B396" s="105"/>
      <c r="C396" s="105"/>
      <c r="D396" s="105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 x14ac:dyDescent="0.3">
      <c r="A397" s="105"/>
      <c r="B397" s="105"/>
      <c r="C397" s="105"/>
      <c r="D397" s="105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 x14ac:dyDescent="0.3">
      <c r="A398" s="105"/>
      <c r="B398" s="105"/>
      <c r="C398" s="105"/>
      <c r="D398" s="105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 x14ac:dyDescent="0.3">
      <c r="A399" s="105"/>
      <c r="B399" s="105"/>
      <c r="C399" s="105"/>
      <c r="D399" s="105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 x14ac:dyDescent="0.3">
      <c r="A400" s="105"/>
      <c r="B400" s="105"/>
      <c r="C400" s="105"/>
      <c r="D400" s="105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 x14ac:dyDescent="0.3">
      <c r="A401" s="105"/>
      <c r="B401" s="105"/>
      <c r="C401" s="105"/>
      <c r="D401" s="105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 x14ac:dyDescent="0.3">
      <c r="A402" s="105"/>
      <c r="B402" s="105"/>
      <c r="C402" s="105"/>
      <c r="D402" s="105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 x14ac:dyDescent="0.3">
      <c r="A403" s="105"/>
      <c r="B403" s="105"/>
      <c r="C403" s="105"/>
      <c r="D403" s="105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 x14ac:dyDescent="0.3">
      <c r="A404" s="105"/>
      <c r="B404" s="105"/>
      <c r="C404" s="105"/>
      <c r="D404" s="105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 x14ac:dyDescent="0.3">
      <c r="A405" s="105"/>
      <c r="B405" s="105"/>
      <c r="C405" s="105"/>
      <c r="D405" s="105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 x14ac:dyDescent="0.3">
      <c r="A406" s="105"/>
      <c r="B406" s="105"/>
      <c r="C406" s="105"/>
      <c r="D406" s="105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 x14ac:dyDescent="0.3">
      <c r="A407" s="105"/>
      <c r="B407" s="105"/>
      <c r="C407" s="105"/>
      <c r="D407" s="105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 x14ac:dyDescent="0.3">
      <c r="A408" s="105"/>
      <c r="B408" s="105"/>
      <c r="C408" s="105"/>
      <c r="D408" s="105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 x14ac:dyDescent="0.3">
      <c r="A409" s="105"/>
      <c r="B409" s="105"/>
      <c r="C409" s="105"/>
      <c r="D409" s="105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 x14ac:dyDescent="0.3">
      <c r="A410" s="105"/>
      <c r="B410" s="105"/>
      <c r="C410" s="105"/>
      <c r="D410" s="105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 x14ac:dyDescent="0.3">
      <c r="A411" s="105"/>
      <c r="B411" s="105"/>
      <c r="C411" s="105"/>
      <c r="D411" s="105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 x14ac:dyDescent="0.3">
      <c r="A412" s="105"/>
      <c r="B412" s="105"/>
      <c r="C412" s="105"/>
      <c r="D412" s="105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 x14ac:dyDescent="0.3">
      <c r="A413" s="105"/>
      <c r="B413" s="105"/>
      <c r="C413" s="105"/>
      <c r="D413" s="105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 x14ac:dyDescent="0.3">
      <c r="A414" s="105"/>
      <c r="B414" s="105"/>
      <c r="C414" s="105"/>
      <c r="D414" s="105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 x14ac:dyDescent="0.3">
      <c r="A415" s="105"/>
      <c r="B415" s="105"/>
      <c r="C415" s="105"/>
      <c r="D415" s="105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 x14ac:dyDescent="0.3">
      <c r="A416" s="105"/>
      <c r="B416" s="105"/>
      <c r="C416" s="105"/>
      <c r="D416" s="105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 x14ac:dyDescent="0.3">
      <c r="A417" s="105"/>
      <c r="B417" s="105"/>
      <c r="C417" s="105"/>
      <c r="D417" s="105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 x14ac:dyDescent="0.3">
      <c r="A418" s="105"/>
      <c r="B418" s="105"/>
      <c r="C418" s="105"/>
      <c r="D418" s="105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 x14ac:dyDescent="0.3">
      <c r="A419" s="105"/>
      <c r="B419" s="105"/>
      <c r="C419" s="105"/>
      <c r="D419" s="105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 x14ac:dyDescent="0.3">
      <c r="A420" s="105"/>
      <c r="B420" s="105"/>
      <c r="C420" s="105"/>
      <c r="D420" s="105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 x14ac:dyDescent="0.3">
      <c r="A421" s="105"/>
      <c r="B421" s="105"/>
      <c r="C421" s="105"/>
      <c r="D421" s="105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 x14ac:dyDescent="0.3">
      <c r="A422" s="105"/>
      <c r="B422" s="105"/>
      <c r="C422" s="105"/>
      <c r="D422" s="105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 x14ac:dyDescent="0.3">
      <c r="A423" s="105"/>
      <c r="B423" s="105"/>
      <c r="C423" s="105"/>
      <c r="D423" s="105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 x14ac:dyDescent="0.3">
      <c r="A424" s="105"/>
      <c r="B424" s="105"/>
      <c r="C424" s="105"/>
      <c r="D424" s="105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 x14ac:dyDescent="0.3">
      <c r="A425" s="105"/>
      <c r="B425" s="105"/>
      <c r="C425" s="105"/>
      <c r="D425" s="105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 x14ac:dyDescent="0.3">
      <c r="A426" s="105"/>
      <c r="B426" s="105"/>
      <c r="C426" s="105"/>
      <c r="D426" s="105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 x14ac:dyDescent="0.3">
      <c r="A427" s="105"/>
      <c r="B427" s="105"/>
      <c r="C427" s="105"/>
      <c r="D427" s="105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 x14ac:dyDescent="0.3">
      <c r="A428" s="105"/>
      <c r="B428" s="105"/>
      <c r="C428" s="105"/>
      <c r="D428" s="105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 x14ac:dyDescent="0.3">
      <c r="A429" s="105"/>
      <c r="B429" s="105"/>
      <c r="C429" s="105"/>
      <c r="D429" s="105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 x14ac:dyDescent="0.3">
      <c r="A430" s="105"/>
      <c r="B430" s="105"/>
      <c r="C430" s="105"/>
      <c r="D430" s="105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 x14ac:dyDescent="0.3">
      <c r="A431" s="105"/>
      <c r="B431" s="105"/>
      <c r="C431" s="105"/>
      <c r="D431" s="105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 x14ac:dyDescent="0.3">
      <c r="A432" s="105"/>
      <c r="B432" s="105"/>
      <c r="C432" s="105"/>
      <c r="D432" s="105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 x14ac:dyDescent="0.3">
      <c r="A433" s="105"/>
      <c r="B433" s="105"/>
      <c r="C433" s="105"/>
      <c r="D433" s="105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 x14ac:dyDescent="0.3">
      <c r="A434" s="105"/>
      <c r="B434" s="105"/>
      <c r="C434" s="105"/>
      <c r="D434" s="105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 x14ac:dyDescent="0.3">
      <c r="A435" s="105"/>
      <c r="B435" s="105"/>
      <c r="C435" s="105"/>
      <c r="D435" s="105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 x14ac:dyDescent="0.3">
      <c r="A436" s="105"/>
      <c r="B436" s="105"/>
      <c r="C436" s="105"/>
      <c r="D436" s="105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 x14ac:dyDescent="0.3">
      <c r="A437" s="105"/>
      <c r="B437" s="105"/>
      <c r="C437" s="105"/>
      <c r="D437" s="105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 x14ac:dyDescent="0.3">
      <c r="A438" s="105"/>
      <c r="B438" s="105"/>
      <c r="C438" s="105"/>
      <c r="D438" s="105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 x14ac:dyDescent="0.3">
      <c r="A439" s="105"/>
      <c r="B439" s="105"/>
      <c r="C439" s="105"/>
      <c r="D439" s="105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 x14ac:dyDescent="0.3">
      <c r="A440" s="105"/>
      <c r="B440" s="105"/>
      <c r="C440" s="105"/>
      <c r="D440" s="105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 x14ac:dyDescent="0.3">
      <c r="A441" s="105"/>
      <c r="B441" s="105"/>
      <c r="C441" s="105"/>
      <c r="D441" s="105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 x14ac:dyDescent="0.3">
      <c r="A442" s="105"/>
      <c r="B442" s="105"/>
      <c r="C442" s="105"/>
      <c r="D442" s="105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 x14ac:dyDescent="0.3">
      <c r="A443" s="105"/>
      <c r="B443" s="105"/>
      <c r="C443" s="105"/>
      <c r="D443" s="105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 x14ac:dyDescent="0.3">
      <c r="A444" s="105"/>
      <c r="B444" s="105"/>
      <c r="C444" s="105"/>
      <c r="D444" s="105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 x14ac:dyDescent="0.3">
      <c r="A445" s="105"/>
      <c r="B445" s="105"/>
      <c r="C445" s="105"/>
      <c r="D445" s="105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 x14ac:dyDescent="0.3">
      <c r="A446" s="105"/>
      <c r="B446" s="105"/>
      <c r="C446" s="105"/>
      <c r="D446" s="105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 x14ac:dyDescent="0.3">
      <c r="A447" s="105"/>
      <c r="B447" s="105"/>
      <c r="C447" s="105"/>
      <c r="D447" s="105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 x14ac:dyDescent="0.3">
      <c r="A448" s="105"/>
      <c r="B448" s="105"/>
      <c r="C448" s="105"/>
      <c r="D448" s="105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 x14ac:dyDescent="0.3">
      <c r="A449" s="105"/>
      <c r="B449" s="105"/>
      <c r="C449" s="105"/>
      <c r="D449" s="105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 x14ac:dyDescent="0.3">
      <c r="A450" s="105"/>
      <c r="B450" s="105"/>
      <c r="C450" s="105"/>
      <c r="D450" s="105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 x14ac:dyDescent="0.3">
      <c r="A451" s="105"/>
      <c r="B451" s="105"/>
      <c r="C451" s="105"/>
      <c r="D451" s="105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 x14ac:dyDescent="0.3">
      <c r="A452" s="105"/>
      <c r="B452" s="105"/>
      <c r="C452" s="105"/>
      <c r="D452" s="105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 x14ac:dyDescent="0.3">
      <c r="A453" s="105"/>
      <c r="B453" s="105"/>
      <c r="C453" s="105"/>
      <c r="D453" s="105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 x14ac:dyDescent="0.3">
      <c r="A454" s="105"/>
      <c r="B454" s="105"/>
      <c r="C454" s="105"/>
      <c r="D454" s="105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 x14ac:dyDescent="0.3">
      <c r="A455" s="105"/>
      <c r="B455" s="105"/>
      <c r="C455" s="105"/>
      <c r="D455" s="105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 x14ac:dyDescent="0.3">
      <c r="A456" s="105"/>
      <c r="B456" s="105"/>
      <c r="C456" s="105"/>
      <c r="D456" s="105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 x14ac:dyDescent="0.3">
      <c r="A457" s="105"/>
      <c r="B457" s="105"/>
      <c r="C457" s="105"/>
      <c r="D457" s="105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 x14ac:dyDescent="0.3">
      <c r="A458" s="105"/>
      <c r="B458" s="105"/>
      <c r="C458" s="105"/>
      <c r="D458" s="105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 x14ac:dyDescent="0.3">
      <c r="A459" s="105"/>
      <c r="B459" s="105"/>
      <c r="C459" s="105"/>
      <c r="D459" s="105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 x14ac:dyDescent="0.3">
      <c r="A460" s="105"/>
      <c r="B460" s="105"/>
      <c r="C460" s="105"/>
      <c r="D460" s="105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 x14ac:dyDescent="0.3">
      <c r="A461" s="105"/>
      <c r="B461" s="105"/>
      <c r="C461" s="105"/>
      <c r="D461" s="105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 x14ac:dyDescent="0.3">
      <c r="A462" s="105"/>
      <c r="B462" s="105"/>
      <c r="C462" s="105"/>
      <c r="D462" s="105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 x14ac:dyDescent="0.3">
      <c r="A463" s="105"/>
      <c r="B463" s="105"/>
      <c r="C463" s="105"/>
      <c r="D463" s="105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 x14ac:dyDescent="0.3">
      <c r="A464" s="105"/>
      <c r="B464" s="105"/>
      <c r="C464" s="105"/>
      <c r="D464" s="105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 x14ac:dyDescent="0.3">
      <c r="A465" s="105"/>
      <c r="B465" s="105"/>
      <c r="C465" s="105"/>
      <c r="D465" s="105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 x14ac:dyDescent="0.3">
      <c r="A466" s="105"/>
      <c r="B466" s="105"/>
      <c r="C466" s="105"/>
      <c r="D466" s="105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 x14ac:dyDescent="0.3">
      <c r="A467" s="105"/>
      <c r="B467" s="105"/>
      <c r="C467" s="105"/>
      <c r="D467" s="105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 x14ac:dyDescent="0.3">
      <c r="A468" s="105"/>
      <c r="B468" s="105"/>
      <c r="C468" s="105"/>
      <c r="D468" s="105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 x14ac:dyDescent="0.3">
      <c r="A469" s="105"/>
      <c r="B469" s="105"/>
      <c r="C469" s="105"/>
      <c r="D469" s="105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 x14ac:dyDescent="0.3">
      <c r="A470" s="105"/>
      <c r="B470" s="105"/>
      <c r="C470" s="105"/>
      <c r="D470" s="105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 x14ac:dyDescent="0.3">
      <c r="A471" s="105"/>
      <c r="B471" s="105"/>
      <c r="C471" s="105"/>
      <c r="D471" s="105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 x14ac:dyDescent="0.3">
      <c r="A472" s="105"/>
      <c r="B472" s="105"/>
      <c r="C472" s="105"/>
      <c r="D472" s="105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 x14ac:dyDescent="0.3">
      <c r="A473" s="105"/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 x14ac:dyDescent="0.3">
      <c r="A474" s="105"/>
      <c r="B474" s="105"/>
      <c r="C474" s="105"/>
      <c r="D474" s="105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 x14ac:dyDescent="0.3">
      <c r="A475" s="105"/>
      <c r="B475" s="105"/>
      <c r="C475" s="105"/>
      <c r="D475" s="105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 x14ac:dyDescent="0.3">
      <c r="A476" s="105"/>
      <c r="B476" s="105"/>
      <c r="C476" s="105"/>
      <c r="D476" s="105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 x14ac:dyDescent="0.3">
      <c r="A477" s="105"/>
      <c r="B477" s="105"/>
      <c r="C477" s="105"/>
      <c r="D477" s="105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 x14ac:dyDescent="0.3">
      <c r="A478" s="105"/>
      <c r="B478" s="105"/>
      <c r="C478" s="105"/>
      <c r="D478" s="105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 x14ac:dyDescent="0.3">
      <c r="A479" s="105"/>
      <c r="B479" s="105"/>
      <c r="C479" s="105"/>
      <c r="D479" s="105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 x14ac:dyDescent="0.3">
      <c r="A480" s="105"/>
      <c r="B480" s="105"/>
      <c r="C480" s="105"/>
      <c r="D480" s="105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 x14ac:dyDescent="0.3">
      <c r="A481" s="105"/>
      <c r="B481" s="105"/>
      <c r="C481" s="105"/>
      <c r="D481" s="105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 x14ac:dyDescent="0.3">
      <c r="A482" s="105"/>
      <c r="B482" s="105"/>
      <c r="C482" s="105"/>
      <c r="D482" s="105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 x14ac:dyDescent="0.3">
      <c r="A483" s="105"/>
      <c r="B483" s="105"/>
      <c r="C483" s="105"/>
      <c r="D483" s="105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 x14ac:dyDescent="0.3">
      <c r="A484" s="105"/>
      <c r="B484" s="105"/>
      <c r="C484" s="105"/>
      <c r="D484" s="105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 x14ac:dyDescent="0.3">
      <c r="A485" s="105"/>
      <c r="B485" s="105"/>
      <c r="C485" s="105"/>
      <c r="D485" s="105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 x14ac:dyDescent="0.3">
      <c r="A486" s="105"/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 x14ac:dyDescent="0.3">
      <c r="A487" s="105"/>
      <c r="B487" s="105"/>
      <c r="C487" s="105"/>
      <c r="D487" s="105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 x14ac:dyDescent="0.3">
      <c r="A488" s="105"/>
      <c r="B488" s="105"/>
      <c r="C488" s="105"/>
      <c r="D488" s="105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 x14ac:dyDescent="0.3">
      <c r="A489" s="105"/>
      <c r="B489" s="105"/>
      <c r="C489" s="105"/>
      <c r="D489" s="105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 x14ac:dyDescent="0.3">
      <c r="A490" s="105"/>
      <c r="B490" s="105"/>
      <c r="C490" s="105"/>
      <c r="D490" s="105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 x14ac:dyDescent="0.3">
      <c r="A491" s="105"/>
      <c r="B491" s="105"/>
      <c r="C491" s="105"/>
      <c r="D491" s="105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 x14ac:dyDescent="0.3">
      <c r="A492" s="105"/>
      <c r="B492" s="105"/>
      <c r="C492" s="105"/>
      <c r="D492" s="105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 x14ac:dyDescent="0.3">
      <c r="A493" s="105"/>
      <c r="B493" s="105"/>
      <c r="C493" s="105"/>
      <c r="D493" s="105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 x14ac:dyDescent="0.3">
      <c r="A494" s="105"/>
      <c r="B494" s="105"/>
      <c r="C494" s="105"/>
      <c r="D494" s="105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 x14ac:dyDescent="0.3">
      <c r="A495" s="105"/>
      <c r="B495" s="105"/>
      <c r="C495" s="105"/>
      <c r="D495" s="105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 x14ac:dyDescent="0.3">
      <c r="A496" s="105"/>
      <c r="B496" s="105"/>
      <c r="C496" s="105"/>
      <c r="D496" s="105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 x14ac:dyDescent="0.3">
      <c r="A497" s="105"/>
      <c r="B497" s="105"/>
      <c r="C497" s="105"/>
      <c r="D497" s="105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 x14ac:dyDescent="0.3">
      <c r="A498" s="105"/>
      <c r="B498" s="105"/>
      <c r="C498" s="105"/>
      <c r="D498" s="105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 x14ac:dyDescent="0.3">
      <c r="A499" s="105"/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 x14ac:dyDescent="0.3">
      <c r="A500" s="105"/>
      <c r="B500" s="105"/>
      <c r="C500" s="105"/>
      <c r="D500" s="105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 x14ac:dyDescent="0.3">
      <c r="A501" s="105"/>
      <c r="B501" s="105"/>
      <c r="C501" s="105"/>
      <c r="D501" s="105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 x14ac:dyDescent="0.3">
      <c r="A502" s="105"/>
      <c r="B502" s="105"/>
      <c r="C502" s="105"/>
      <c r="D502" s="105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 x14ac:dyDescent="0.3">
      <c r="A503" s="105"/>
      <c r="B503" s="105"/>
      <c r="C503" s="105"/>
      <c r="D503" s="105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 x14ac:dyDescent="0.3">
      <c r="A504" s="105"/>
      <c r="B504" s="105"/>
      <c r="C504" s="105"/>
      <c r="D504" s="105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 x14ac:dyDescent="0.3">
      <c r="A505" s="105"/>
      <c r="B505" s="105"/>
      <c r="C505" s="105"/>
      <c r="D505" s="105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 x14ac:dyDescent="0.3">
      <c r="A506" s="105"/>
      <c r="B506" s="105"/>
      <c r="C506" s="105"/>
      <c r="D506" s="105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 x14ac:dyDescent="0.3">
      <c r="A507" s="105"/>
      <c r="B507" s="105"/>
      <c r="C507" s="105"/>
      <c r="D507" s="105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 x14ac:dyDescent="0.3">
      <c r="A508" s="105"/>
      <c r="B508" s="105"/>
      <c r="C508" s="105"/>
      <c r="D508" s="105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 x14ac:dyDescent="0.3">
      <c r="A509" s="105"/>
      <c r="B509" s="105"/>
      <c r="C509" s="105"/>
      <c r="D509" s="105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 x14ac:dyDescent="0.3">
      <c r="A510" s="105"/>
      <c r="B510" s="105"/>
      <c r="C510" s="105"/>
      <c r="D510" s="105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 x14ac:dyDescent="0.3">
      <c r="A511" s="105"/>
      <c r="B511" s="105"/>
      <c r="C511" s="105"/>
      <c r="D511" s="105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 x14ac:dyDescent="0.3">
      <c r="A512" s="105"/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 x14ac:dyDescent="0.3">
      <c r="A513" s="105"/>
      <c r="B513" s="105"/>
      <c r="C513" s="105"/>
      <c r="D513" s="105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 x14ac:dyDescent="0.3">
      <c r="A514" s="105"/>
      <c r="B514" s="105"/>
      <c r="C514" s="105"/>
      <c r="D514" s="105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 x14ac:dyDescent="0.3">
      <c r="A515" s="105"/>
      <c r="B515" s="105"/>
      <c r="C515" s="105"/>
      <c r="D515" s="105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 x14ac:dyDescent="0.3">
      <c r="A516" s="105"/>
      <c r="B516" s="105"/>
      <c r="C516" s="105"/>
      <c r="D516" s="105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 x14ac:dyDescent="0.3">
      <c r="A517" s="105"/>
      <c r="B517" s="105"/>
      <c r="C517" s="105"/>
      <c r="D517" s="105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 x14ac:dyDescent="0.3">
      <c r="A518" s="105"/>
      <c r="B518" s="105"/>
      <c r="C518" s="105"/>
      <c r="D518" s="105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 x14ac:dyDescent="0.3">
      <c r="A519" s="105"/>
      <c r="B519" s="105"/>
      <c r="C519" s="105"/>
      <c r="D519" s="105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 x14ac:dyDescent="0.3">
      <c r="A520" s="105"/>
      <c r="B520" s="105"/>
      <c r="C520" s="105"/>
      <c r="D520" s="105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 x14ac:dyDescent="0.3">
      <c r="A521" s="105"/>
      <c r="B521" s="105"/>
      <c r="C521" s="105"/>
      <c r="D521" s="105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 x14ac:dyDescent="0.3">
      <c r="A522" s="105"/>
      <c r="B522" s="105"/>
      <c r="C522" s="105"/>
      <c r="D522" s="105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 x14ac:dyDescent="0.3">
      <c r="A523" s="105"/>
      <c r="B523" s="105"/>
      <c r="C523" s="105"/>
      <c r="D523" s="105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 x14ac:dyDescent="0.3">
      <c r="A524" s="105"/>
      <c r="B524" s="105"/>
      <c r="C524" s="105"/>
      <c r="D524" s="105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 x14ac:dyDescent="0.3">
      <c r="A525" s="105"/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 x14ac:dyDescent="0.3">
      <c r="A526" s="105"/>
      <c r="B526" s="105"/>
      <c r="C526" s="105"/>
      <c r="D526" s="105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 x14ac:dyDescent="0.3">
      <c r="A527" s="105"/>
      <c r="B527" s="105"/>
      <c r="C527" s="105"/>
      <c r="D527" s="105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 x14ac:dyDescent="0.3">
      <c r="A528" s="105"/>
      <c r="B528" s="105"/>
      <c r="C528" s="105"/>
      <c r="D528" s="105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 x14ac:dyDescent="0.3">
      <c r="A529" s="105"/>
      <c r="B529" s="105"/>
      <c r="C529" s="105"/>
      <c r="D529" s="105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 x14ac:dyDescent="0.3">
      <c r="A530" s="105"/>
      <c r="B530" s="105"/>
      <c r="C530" s="105"/>
      <c r="D530" s="105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 x14ac:dyDescent="0.3">
      <c r="A531" s="105"/>
      <c r="B531" s="105"/>
      <c r="C531" s="105"/>
      <c r="D531" s="105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 x14ac:dyDescent="0.3">
      <c r="A532" s="105"/>
      <c r="B532" s="105"/>
      <c r="C532" s="105"/>
      <c r="D532" s="105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 x14ac:dyDescent="0.3">
      <c r="A533" s="105"/>
      <c r="B533" s="105"/>
      <c r="C533" s="105"/>
      <c r="D533" s="105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 x14ac:dyDescent="0.3">
      <c r="A534" s="105"/>
      <c r="B534" s="105"/>
      <c r="C534" s="105"/>
      <c r="D534" s="105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 x14ac:dyDescent="0.3">
      <c r="A535" s="105"/>
      <c r="B535" s="105"/>
      <c r="C535" s="105"/>
      <c r="D535" s="105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 x14ac:dyDescent="0.3">
      <c r="A536" s="105"/>
      <c r="B536" s="105"/>
      <c r="C536" s="105"/>
      <c r="D536" s="105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 x14ac:dyDescent="0.3">
      <c r="A537" s="105"/>
      <c r="B537" s="105"/>
      <c r="C537" s="105"/>
      <c r="D537" s="105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 x14ac:dyDescent="0.3">
      <c r="A538" s="105"/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 x14ac:dyDescent="0.3">
      <c r="A539" s="105"/>
      <c r="B539" s="105"/>
      <c r="C539" s="105"/>
      <c r="D539" s="105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 x14ac:dyDescent="0.3">
      <c r="A540" s="105"/>
      <c r="B540" s="105"/>
      <c r="C540" s="105"/>
      <c r="D540" s="105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 x14ac:dyDescent="0.3">
      <c r="A541" s="105"/>
      <c r="B541" s="105"/>
      <c r="C541" s="105"/>
      <c r="D541" s="105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 x14ac:dyDescent="0.3">
      <c r="A542" s="105"/>
      <c r="B542" s="105"/>
      <c r="C542" s="105"/>
      <c r="D542" s="105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 x14ac:dyDescent="0.3">
      <c r="A543" s="105"/>
      <c r="B543" s="105"/>
      <c r="C543" s="105"/>
      <c r="D543" s="105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 x14ac:dyDescent="0.3">
      <c r="A544" s="105"/>
      <c r="B544" s="105"/>
      <c r="C544" s="105"/>
      <c r="D544" s="105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 x14ac:dyDescent="0.3">
      <c r="A545" s="105"/>
      <c r="B545" s="105"/>
      <c r="C545" s="105"/>
      <c r="D545" s="105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 x14ac:dyDescent="0.3">
      <c r="A546" s="105"/>
      <c r="B546" s="105"/>
      <c r="C546" s="105"/>
      <c r="D546" s="105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 x14ac:dyDescent="0.3">
      <c r="A547" s="105"/>
      <c r="B547" s="105"/>
      <c r="C547" s="105"/>
      <c r="D547" s="105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 x14ac:dyDescent="0.3">
      <c r="A548" s="105"/>
      <c r="B548" s="105"/>
      <c r="C548" s="105"/>
      <c r="D548" s="105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 x14ac:dyDescent="0.3">
      <c r="A549" s="105"/>
      <c r="B549" s="105"/>
      <c r="C549" s="105"/>
      <c r="D549" s="105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 x14ac:dyDescent="0.3">
      <c r="A550" s="105"/>
      <c r="B550" s="105"/>
      <c r="C550" s="105"/>
      <c r="D550" s="105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 x14ac:dyDescent="0.3">
      <c r="A551" s="105"/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 x14ac:dyDescent="0.3">
      <c r="A552" s="105"/>
      <c r="B552" s="105"/>
      <c r="C552" s="105"/>
      <c r="D552" s="105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 x14ac:dyDescent="0.3">
      <c r="A553" s="105"/>
      <c r="B553" s="105"/>
      <c r="C553" s="105"/>
      <c r="D553" s="105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 x14ac:dyDescent="0.3">
      <c r="A554" s="105"/>
      <c r="B554" s="105"/>
      <c r="C554" s="105"/>
      <c r="D554" s="105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 x14ac:dyDescent="0.3">
      <c r="A555" s="105"/>
      <c r="B555" s="105"/>
      <c r="C555" s="105"/>
      <c r="D555" s="105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 x14ac:dyDescent="0.3">
      <c r="A556" s="105"/>
      <c r="B556" s="105"/>
      <c r="C556" s="105"/>
      <c r="D556" s="105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 x14ac:dyDescent="0.3">
      <c r="A557" s="105"/>
      <c r="B557" s="105"/>
      <c r="C557" s="105"/>
      <c r="D557" s="105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 x14ac:dyDescent="0.3">
      <c r="A558" s="105"/>
      <c r="B558" s="105"/>
      <c r="C558" s="105"/>
      <c r="D558" s="105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 x14ac:dyDescent="0.3">
      <c r="A559" s="105"/>
      <c r="B559" s="105"/>
      <c r="C559" s="105"/>
      <c r="D559" s="105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 x14ac:dyDescent="0.3">
      <c r="A560" s="105"/>
      <c r="B560" s="105"/>
      <c r="C560" s="105"/>
      <c r="D560" s="105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 x14ac:dyDescent="0.3">
      <c r="A561" s="105"/>
      <c r="B561" s="105"/>
      <c r="C561" s="105"/>
      <c r="D561" s="105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 x14ac:dyDescent="0.3">
      <c r="A562" s="105"/>
      <c r="B562" s="105"/>
      <c r="C562" s="105"/>
      <c r="D562" s="105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 x14ac:dyDescent="0.3">
      <c r="A563" s="105"/>
      <c r="B563" s="105"/>
      <c r="C563" s="105"/>
      <c r="D563" s="105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 x14ac:dyDescent="0.3">
      <c r="A564" s="105"/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 x14ac:dyDescent="0.3">
      <c r="A565" s="105"/>
      <c r="B565" s="105"/>
      <c r="C565" s="105"/>
      <c r="D565" s="105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 x14ac:dyDescent="0.3">
      <c r="A566" s="105"/>
      <c r="B566" s="105"/>
      <c r="C566" s="105"/>
      <c r="D566" s="105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 x14ac:dyDescent="0.3">
      <c r="A567" s="105"/>
      <c r="B567" s="105"/>
      <c r="C567" s="105"/>
      <c r="D567" s="105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 x14ac:dyDescent="0.3">
      <c r="A568" s="105"/>
      <c r="B568" s="105"/>
      <c r="C568" s="105"/>
      <c r="D568" s="105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 x14ac:dyDescent="0.3">
      <c r="A569" s="105"/>
      <c r="B569" s="105"/>
      <c r="C569" s="105"/>
      <c r="D569" s="105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 x14ac:dyDescent="0.3">
      <c r="A570" s="105"/>
      <c r="B570" s="105"/>
      <c r="C570" s="105"/>
      <c r="D570" s="105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 x14ac:dyDescent="0.3">
      <c r="A571" s="105"/>
      <c r="B571" s="105"/>
      <c r="C571" s="105"/>
      <c r="D571" s="105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 x14ac:dyDescent="0.3">
      <c r="A572" s="105"/>
      <c r="B572" s="105"/>
      <c r="C572" s="105"/>
      <c r="D572" s="105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 x14ac:dyDescent="0.3">
      <c r="A573" s="105"/>
      <c r="B573" s="105"/>
      <c r="C573" s="105"/>
      <c r="D573" s="105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 x14ac:dyDescent="0.3">
      <c r="A574" s="105"/>
      <c r="B574" s="105"/>
      <c r="C574" s="105"/>
      <c r="D574" s="105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 x14ac:dyDescent="0.3">
      <c r="A575" s="105"/>
      <c r="B575" s="105"/>
      <c r="C575" s="105"/>
      <c r="D575" s="105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 x14ac:dyDescent="0.3">
      <c r="A576" s="105"/>
      <c r="B576" s="105"/>
      <c r="C576" s="105"/>
      <c r="D576" s="105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 x14ac:dyDescent="0.3">
      <c r="A577" s="105"/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 x14ac:dyDescent="0.3">
      <c r="A578" s="105"/>
      <c r="B578" s="105"/>
      <c r="C578" s="105"/>
      <c r="D578" s="105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 x14ac:dyDescent="0.3">
      <c r="A579" s="105"/>
      <c r="B579" s="105"/>
      <c r="C579" s="105"/>
      <c r="D579" s="105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 x14ac:dyDescent="0.3">
      <c r="A580" s="105"/>
      <c r="B580" s="105"/>
      <c r="C580" s="105"/>
      <c r="D580" s="105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 x14ac:dyDescent="0.3">
      <c r="A581" s="105"/>
      <c r="B581" s="105"/>
      <c r="C581" s="105"/>
      <c r="D581" s="105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 x14ac:dyDescent="0.3">
      <c r="A582" s="105"/>
      <c r="B582" s="105"/>
      <c r="C582" s="105"/>
      <c r="D582" s="105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 x14ac:dyDescent="0.3">
      <c r="A583" s="105"/>
      <c r="B583" s="105"/>
      <c r="C583" s="105"/>
      <c r="D583" s="105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 x14ac:dyDescent="0.3">
      <c r="A584" s="105"/>
      <c r="B584" s="105"/>
      <c r="C584" s="105"/>
      <c r="D584" s="105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 x14ac:dyDescent="0.3">
      <c r="A585" s="105"/>
      <c r="B585" s="105"/>
      <c r="C585" s="105"/>
      <c r="D585" s="105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 x14ac:dyDescent="0.3">
      <c r="A586" s="105"/>
      <c r="B586" s="105"/>
      <c r="C586" s="105"/>
      <c r="D586" s="105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 x14ac:dyDescent="0.3">
      <c r="A587" s="105"/>
      <c r="B587" s="105"/>
      <c r="C587" s="105"/>
      <c r="D587" s="105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 x14ac:dyDescent="0.3">
      <c r="A588" s="105"/>
      <c r="B588" s="105"/>
      <c r="C588" s="105"/>
      <c r="D588" s="105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 x14ac:dyDescent="0.3">
      <c r="A589" s="105"/>
      <c r="B589" s="105"/>
      <c r="C589" s="105"/>
      <c r="D589" s="105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 x14ac:dyDescent="0.3">
      <c r="A590" s="105"/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 x14ac:dyDescent="0.3">
      <c r="A591" s="105"/>
      <c r="B591" s="105"/>
      <c r="C591" s="105"/>
      <c r="D591" s="105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 x14ac:dyDescent="0.3">
      <c r="A592" s="105"/>
      <c r="B592" s="105"/>
      <c r="C592" s="105"/>
      <c r="D592" s="105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 x14ac:dyDescent="0.3">
      <c r="A593" s="105"/>
      <c r="B593" s="105"/>
      <c r="C593" s="105"/>
      <c r="D593" s="105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 x14ac:dyDescent="0.3">
      <c r="A594" s="105"/>
      <c r="B594" s="105"/>
      <c r="C594" s="105"/>
      <c r="D594" s="105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 x14ac:dyDescent="0.3">
      <c r="A595" s="105"/>
      <c r="B595" s="105"/>
      <c r="C595" s="105"/>
      <c r="D595" s="105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 x14ac:dyDescent="0.3">
      <c r="A596" s="105"/>
      <c r="B596" s="105"/>
      <c r="C596" s="105"/>
      <c r="D596" s="105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 x14ac:dyDescent="0.3">
      <c r="A597" s="105"/>
      <c r="B597" s="105"/>
      <c r="C597" s="105"/>
      <c r="D597" s="105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 x14ac:dyDescent="0.3">
      <c r="A598" s="105"/>
      <c r="B598" s="105"/>
      <c r="C598" s="105"/>
      <c r="D598" s="105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 x14ac:dyDescent="0.3">
      <c r="A599" s="105"/>
      <c r="B599" s="105"/>
      <c r="C599" s="105"/>
      <c r="D599" s="105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 x14ac:dyDescent="0.3">
      <c r="A600" s="105"/>
      <c r="B600" s="105"/>
      <c r="C600" s="105"/>
      <c r="D600" s="105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 x14ac:dyDescent="0.3">
      <c r="A601" s="105"/>
      <c r="B601" s="105"/>
      <c r="C601" s="105"/>
      <c r="D601" s="105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 x14ac:dyDescent="0.3">
      <c r="A602" s="105"/>
      <c r="B602" s="105"/>
      <c r="C602" s="105"/>
      <c r="D602" s="105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 x14ac:dyDescent="0.3">
      <c r="A603" s="105"/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 x14ac:dyDescent="0.3">
      <c r="A604" s="105"/>
      <c r="B604" s="105"/>
      <c r="C604" s="105"/>
      <c r="D604" s="105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 x14ac:dyDescent="0.3">
      <c r="A605" s="105"/>
      <c r="B605" s="105"/>
      <c r="C605" s="105"/>
      <c r="D605" s="105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 x14ac:dyDescent="0.3">
      <c r="A606" s="105"/>
      <c r="B606" s="105"/>
      <c r="C606" s="105"/>
      <c r="D606" s="105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 x14ac:dyDescent="0.3">
      <c r="A607" s="105"/>
      <c r="B607" s="105"/>
      <c r="C607" s="105"/>
      <c r="D607" s="105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 x14ac:dyDescent="0.3">
      <c r="A608" s="105"/>
      <c r="B608" s="105"/>
      <c r="C608" s="105"/>
      <c r="D608" s="105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 x14ac:dyDescent="0.3">
      <c r="A609" s="105"/>
      <c r="B609" s="105"/>
      <c r="C609" s="105"/>
      <c r="D609" s="105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 x14ac:dyDescent="0.3">
      <c r="A610" s="105"/>
      <c r="B610" s="105"/>
      <c r="C610" s="105"/>
      <c r="D610" s="105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 x14ac:dyDescent="0.3">
      <c r="A611" s="105"/>
      <c r="B611" s="105"/>
      <c r="C611" s="105"/>
      <c r="D611" s="105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 x14ac:dyDescent="0.3">
      <c r="A612" s="105"/>
      <c r="B612" s="105"/>
      <c r="C612" s="105"/>
      <c r="D612" s="105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 x14ac:dyDescent="0.3">
      <c r="A613" s="105"/>
      <c r="B613" s="105"/>
      <c r="C613" s="105"/>
      <c r="D613" s="105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 x14ac:dyDescent="0.3">
      <c r="A614" s="105"/>
      <c r="B614" s="105"/>
      <c r="C614" s="105"/>
      <c r="D614" s="105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 x14ac:dyDescent="0.3">
      <c r="A615" s="105"/>
      <c r="B615" s="105"/>
      <c r="C615" s="105"/>
      <c r="D615" s="105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 x14ac:dyDescent="0.3">
      <c r="A616" s="105"/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 x14ac:dyDescent="0.3">
      <c r="A617" s="105"/>
      <c r="B617" s="105"/>
      <c r="C617" s="105"/>
      <c r="D617" s="105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 x14ac:dyDescent="0.3">
      <c r="A618" s="105"/>
      <c r="B618" s="105"/>
      <c r="C618" s="105"/>
      <c r="D618" s="105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 x14ac:dyDescent="0.3">
      <c r="A619" s="105"/>
      <c r="B619" s="105"/>
      <c r="C619" s="105"/>
      <c r="D619" s="105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 x14ac:dyDescent="0.3">
      <c r="A620" s="105"/>
      <c r="B620" s="105"/>
      <c r="C620" s="105"/>
      <c r="D620" s="105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 x14ac:dyDescent="0.3">
      <c r="A621" s="105"/>
      <c r="B621" s="105"/>
      <c r="C621" s="105"/>
      <c r="D621" s="105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 x14ac:dyDescent="0.3">
      <c r="A622" s="105"/>
      <c r="B622" s="105"/>
      <c r="C622" s="105"/>
      <c r="D622" s="105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 x14ac:dyDescent="0.3">
      <c r="A623" s="105"/>
      <c r="B623" s="105"/>
      <c r="C623" s="105"/>
      <c r="D623" s="105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 x14ac:dyDescent="0.3">
      <c r="A624" s="105"/>
      <c r="B624" s="105"/>
      <c r="C624" s="105"/>
      <c r="D624" s="105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 x14ac:dyDescent="0.3">
      <c r="A625" s="105"/>
      <c r="B625" s="105"/>
      <c r="C625" s="105"/>
      <c r="D625" s="105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 x14ac:dyDescent="0.3">
      <c r="A626" s="105"/>
      <c r="B626" s="105"/>
      <c r="C626" s="105"/>
      <c r="D626" s="105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 x14ac:dyDescent="0.3">
      <c r="A627" s="105"/>
      <c r="B627" s="105"/>
      <c r="C627" s="105"/>
      <c r="D627" s="105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 x14ac:dyDescent="0.3">
      <c r="A628" s="105"/>
      <c r="B628" s="105"/>
      <c r="C628" s="105"/>
      <c r="D628" s="105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 x14ac:dyDescent="0.3">
      <c r="A629" s="105"/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 x14ac:dyDescent="0.3">
      <c r="A630" s="105"/>
      <c r="B630" s="105"/>
      <c r="C630" s="105"/>
      <c r="D630" s="105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 x14ac:dyDescent="0.3">
      <c r="A631" s="105"/>
      <c r="B631" s="105"/>
      <c r="C631" s="105"/>
      <c r="D631" s="105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 x14ac:dyDescent="0.3">
      <c r="A632" s="105"/>
      <c r="B632" s="105"/>
      <c r="C632" s="105"/>
      <c r="D632" s="105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 x14ac:dyDescent="0.3">
      <c r="A633" s="105"/>
      <c r="B633" s="105"/>
      <c r="C633" s="105"/>
      <c r="D633" s="105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 x14ac:dyDescent="0.3">
      <c r="A634" s="105"/>
      <c r="B634" s="105"/>
      <c r="C634" s="105"/>
      <c r="D634" s="105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 x14ac:dyDescent="0.3">
      <c r="A635" s="105"/>
      <c r="B635" s="105"/>
      <c r="C635" s="105"/>
      <c r="D635" s="105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 x14ac:dyDescent="0.3">
      <c r="A636" s="105"/>
      <c r="B636" s="105"/>
      <c r="C636" s="105"/>
      <c r="D636" s="105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 x14ac:dyDescent="0.3">
      <c r="A637" s="105"/>
      <c r="B637" s="105"/>
      <c r="C637" s="105"/>
      <c r="D637" s="105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 x14ac:dyDescent="0.3">
      <c r="A638" s="105"/>
      <c r="B638" s="105"/>
      <c r="C638" s="105"/>
      <c r="D638" s="105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 x14ac:dyDescent="0.3">
      <c r="A639" s="105"/>
      <c r="B639" s="105"/>
      <c r="C639" s="105"/>
      <c r="D639" s="105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 x14ac:dyDescent="0.3">
      <c r="A640" s="105"/>
      <c r="B640" s="105"/>
      <c r="C640" s="105"/>
      <c r="D640" s="105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 x14ac:dyDescent="0.3">
      <c r="A641" s="105"/>
      <c r="B641" s="105"/>
      <c r="C641" s="105"/>
      <c r="D641" s="105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 x14ac:dyDescent="0.3">
      <c r="A642" s="105"/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 x14ac:dyDescent="0.3">
      <c r="A643" s="105"/>
      <c r="B643" s="105"/>
      <c r="C643" s="105"/>
      <c r="D643" s="105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 x14ac:dyDescent="0.3">
      <c r="A644" s="105"/>
      <c r="B644" s="105"/>
      <c r="C644" s="105"/>
      <c r="D644" s="105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 x14ac:dyDescent="0.3">
      <c r="A645" s="105"/>
      <c r="B645" s="105"/>
      <c r="C645" s="105"/>
      <c r="D645" s="105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 x14ac:dyDescent="0.3">
      <c r="A646" s="105"/>
      <c r="B646" s="105"/>
      <c r="C646" s="105"/>
      <c r="D646" s="105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 x14ac:dyDescent="0.3">
      <c r="A647" s="105"/>
      <c r="B647" s="105"/>
      <c r="C647" s="105"/>
      <c r="D647" s="105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 x14ac:dyDescent="0.3">
      <c r="A648" s="105"/>
      <c r="B648" s="105"/>
      <c r="C648" s="105"/>
      <c r="D648" s="105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 x14ac:dyDescent="0.3">
      <c r="A649" s="105"/>
      <c r="B649" s="105"/>
      <c r="C649" s="105"/>
      <c r="D649" s="105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 x14ac:dyDescent="0.3">
      <c r="A650" s="105"/>
      <c r="B650" s="105"/>
      <c r="C650" s="105"/>
      <c r="D650" s="105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 x14ac:dyDescent="0.3">
      <c r="A651" s="105"/>
      <c r="B651" s="105"/>
      <c r="C651" s="105"/>
      <c r="D651" s="105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 x14ac:dyDescent="0.3">
      <c r="A652" s="105"/>
      <c r="B652" s="105"/>
      <c r="C652" s="105"/>
      <c r="D652" s="105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 x14ac:dyDescent="0.3">
      <c r="A653" s="105"/>
      <c r="B653" s="105"/>
      <c r="C653" s="105"/>
      <c r="D653" s="105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 x14ac:dyDescent="0.3">
      <c r="A654" s="105"/>
      <c r="B654" s="105"/>
      <c r="C654" s="105"/>
      <c r="D654" s="105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 x14ac:dyDescent="0.3">
      <c r="A655" s="105"/>
      <c r="B655" s="105"/>
      <c r="C655" s="105"/>
      <c r="D655" s="105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 x14ac:dyDescent="0.3">
      <c r="A656" s="105"/>
      <c r="B656" s="105"/>
      <c r="C656" s="105"/>
      <c r="D656" s="105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 x14ac:dyDescent="0.3">
      <c r="A657" s="105"/>
      <c r="B657" s="105"/>
      <c r="C657" s="105"/>
      <c r="D657" s="105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 x14ac:dyDescent="0.3">
      <c r="A658" s="105"/>
      <c r="B658" s="105"/>
      <c r="C658" s="105"/>
      <c r="D658" s="105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 x14ac:dyDescent="0.3">
      <c r="A659" s="105"/>
      <c r="B659" s="105"/>
      <c r="C659" s="105"/>
      <c r="D659" s="105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 x14ac:dyDescent="0.3">
      <c r="A660" s="105"/>
      <c r="B660" s="105"/>
      <c r="C660" s="105"/>
      <c r="D660" s="105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 x14ac:dyDescent="0.3">
      <c r="A661" s="105"/>
      <c r="B661" s="105"/>
      <c r="C661" s="105"/>
      <c r="D661" s="105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 x14ac:dyDescent="0.3">
      <c r="A662" s="105"/>
      <c r="B662" s="105"/>
      <c r="C662" s="105"/>
      <c r="D662" s="105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 x14ac:dyDescent="0.3">
      <c r="A663" s="105"/>
      <c r="B663" s="105"/>
      <c r="C663" s="105"/>
      <c r="D663" s="105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 x14ac:dyDescent="0.3">
      <c r="A664" s="105"/>
      <c r="B664" s="105"/>
      <c r="C664" s="105"/>
      <c r="D664" s="105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 x14ac:dyDescent="0.3">
      <c r="A665" s="105"/>
      <c r="B665" s="105"/>
      <c r="C665" s="105"/>
      <c r="D665" s="105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 x14ac:dyDescent="0.3">
      <c r="A666" s="105"/>
      <c r="B666" s="105"/>
      <c r="C666" s="105"/>
      <c r="D666" s="105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 x14ac:dyDescent="0.3">
      <c r="A667" s="105"/>
      <c r="B667" s="105"/>
      <c r="C667" s="105"/>
      <c r="D667" s="105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 x14ac:dyDescent="0.3">
      <c r="A668" s="105"/>
      <c r="B668" s="105"/>
      <c r="C668" s="105"/>
      <c r="D668" s="105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 x14ac:dyDescent="0.3">
      <c r="A669" s="105"/>
      <c r="B669" s="105"/>
      <c r="C669" s="105"/>
      <c r="D669" s="105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 x14ac:dyDescent="0.3">
      <c r="A670" s="105"/>
      <c r="B670" s="105"/>
      <c r="C670" s="105"/>
      <c r="D670" s="105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 x14ac:dyDescent="0.3">
      <c r="A671" s="105"/>
      <c r="B671" s="105"/>
      <c r="C671" s="105"/>
      <c r="D671" s="105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 x14ac:dyDescent="0.3">
      <c r="A672" s="105"/>
      <c r="B672" s="105"/>
      <c r="C672" s="105"/>
      <c r="D672" s="105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 x14ac:dyDescent="0.3">
      <c r="A673" s="105"/>
      <c r="B673" s="105"/>
      <c r="C673" s="105"/>
      <c r="D673" s="105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 x14ac:dyDescent="0.3">
      <c r="A674" s="105"/>
      <c r="B674" s="105"/>
      <c r="C674" s="105"/>
      <c r="D674" s="105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 x14ac:dyDescent="0.3">
      <c r="A675" s="105"/>
      <c r="B675" s="105"/>
      <c r="C675" s="105"/>
      <c r="D675" s="105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 x14ac:dyDescent="0.3">
      <c r="A676" s="105"/>
      <c r="B676" s="105"/>
      <c r="C676" s="105"/>
      <c r="D676" s="105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 x14ac:dyDescent="0.3">
      <c r="A677" s="105"/>
      <c r="B677" s="105"/>
      <c r="C677" s="105"/>
      <c r="D677" s="105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 x14ac:dyDescent="0.3">
      <c r="A678" s="105"/>
      <c r="B678" s="105"/>
      <c r="C678" s="105"/>
      <c r="D678" s="105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 x14ac:dyDescent="0.3">
      <c r="A679" s="105"/>
      <c r="B679" s="105"/>
      <c r="C679" s="105"/>
      <c r="D679" s="105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 x14ac:dyDescent="0.3">
      <c r="A680" s="105"/>
      <c r="B680" s="105"/>
      <c r="C680" s="105"/>
      <c r="D680" s="105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 x14ac:dyDescent="0.3">
      <c r="A681" s="105"/>
      <c r="B681" s="105"/>
      <c r="C681" s="105"/>
      <c r="D681" s="105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 x14ac:dyDescent="0.3">
      <c r="A682" s="105"/>
      <c r="B682" s="105"/>
      <c r="C682" s="105"/>
      <c r="D682" s="105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 x14ac:dyDescent="0.3">
      <c r="A683" s="105"/>
      <c r="B683" s="105"/>
      <c r="C683" s="105"/>
      <c r="D683" s="105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 x14ac:dyDescent="0.3">
      <c r="A684" s="105"/>
      <c r="B684" s="105"/>
      <c r="C684" s="105"/>
      <c r="D684" s="105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 x14ac:dyDescent="0.3">
      <c r="A685" s="105"/>
      <c r="B685" s="105"/>
      <c r="C685" s="105"/>
      <c r="D685" s="105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 x14ac:dyDescent="0.3">
      <c r="A686" s="105"/>
      <c r="B686" s="105"/>
      <c r="C686" s="105"/>
      <c r="D686" s="105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 x14ac:dyDescent="0.3">
      <c r="A687" s="105"/>
      <c r="B687" s="105"/>
      <c r="C687" s="105"/>
      <c r="D687" s="105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 x14ac:dyDescent="0.3">
      <c r="A688" s="105"/>
      <c r="B688" s="105"/>
      <c r="C688" s="105"/>
      <c r="D688" s="105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 x14ac:dyDescent="0.3">
      <c r="A689" s="105"/>
      <c r="B689" s="105"/>
      <c r="C689" s="105"/>
      <c r="D689" s="105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 x14ac:dyDescent="0.3">
      <c r="A690" s="105"/>
      <c r="B690" s="105"/>
      <c r="C690" s="105"/>
      <c r="D690" s="105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 x14ac:dyDescent="0.3">
      <c r="A691" s="105"/>
      <c r="B691" s="105"/>
      <c r="C691" s="105"/>
      <c r="D691" s="105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 x14ac:dyDescent="0.3">
      <c r="A692" s="105"/>
      <c r="B692" s="105"/>
      <c r="C692" s="105"/>
      <c r="D692" s="105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 x14ac:dyDescent="0.3">
      <c r="A693" s="105"/>
      <c r="B693" s="105"/>
      <c r="C693" s="105"/>
      <c r="D693" s="105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 x14ac:dyDescent="0.3">
      <c r="A694" s="105"/>
      <c r="B694" s="105"/>
      <c r="C694" s="105"/>
      <c r="D694" s="105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 x14ac:dyDescent="0.3">
      <c r="A695" s="105"/>
      <c r="B695" s="105"/>
      <c r="C695" s="105"/>
      <c r="D695" s="105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 x14ac:dyDescent="0.3">
      <c r="A696" s="105"/>
      <c r="B696" s="105"/>
      <c r="C696" s="105"/>
      <c r="D696" s="105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 x14ac:dyDescent="0.3">
      <c r="A697" s="105"/>
      <c r="B697" s="105"/>
      <c r="C697" s="105"/>
      <c r="D697" s="105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 x14ac:dyDescent="0.3">
      <c r="A698" s="105"/>
      <c r="B698" s="105"/>
      <c r="C698" s="105"/>
      <c r="D698" s="105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 x14ac:dyDescent="0.3">
      <c r="A699" s="105"/>
      <c r="B699" s="105"/>
      <c r="C699" s="105"/>
      <c r="D699" s="105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 x14ac:dyDescent="0.3">
      <c r="A700" s="105"/>
      <c r="B700" s="105"/>
      <c r="C700" s="105"/>
      <c r="D700" s="105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 x14ac:dyDescent="0.3">
      <c r="A701" s="105"/>
      <c r="B701" s="105"/>
      <c r="C701" s="105"/>
      <c r="D701" s="105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 x14ac:dyDescent="0.3">
      <c r="A702" s="105"/>
      <c r="B702" s="105"/>
      <c r="C702" s="105"/>
      <c r="D702" s="105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 x14ac:dyDescent="0.3">
      <c r="A703" s="105"/>
      <c r="B703" s="105"/>
      <c r="C703" s="105"/>
      <c r="D703" s="105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 x14ac:dyDescent="0.3">
      <c r="A704" s="105"/>
      <c r="B704" s="105"/>
      <c r="C704" s="105"/>
      <c r="D704" s="105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 x14ac:dyDescent="0.3">
      <c r="A705" s="105"/>
      <c r="B705" s="105"/>
      <c r="C705" s="105"/>
      <c r="D705" s="105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 x14ac:dyDescent="0.3">
      <c r="A706" s="105"/>
      <c r="B706" s="105"/>
      <c r="C706" s="105"/>
      <c r="D706" s="105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 x14ac:dyDescent="0.3">
      <c r="A707" s="105"/>
      <c r="B707" s="105"/>
      <c r="C707" s="105"/>
      <c r="D707" s="105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 x14ac:dyDescent="0.3">
      <c r="A708" s="105"/>
      <c r="B708" s="105"/>
      <c r="C708" s="105"/>
      <c r="D708" s="105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 x14ac:dyDescent="0.3">
      <c r="A709" s="105"/>
      <c r="B709" s="105"/>
      <c r="C709" s="105"/>
      <c r="D709" s="105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 x14ac:dyDescent="0.3">
      <c r="A710" s="105"/>
      <c r="B710" s="105"/>
      <c r="C710" s="105"/>
      <c r="D710" s="105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 x14ac:dyDescent="0.3">
      <c r="A711" s="105"/>
      <c r="B711" s="105"/>
      <c r="C711" s="105"/>
      <c r="D711" s="105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 x14ac:dyDescent="0.3">
      <c r="A712" s="105"/>
      <c r="B712" s="105"/>
      <c r="C712" s="105"/>
      <c r="D712" s="105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 x14ac:dyDescent="0.3">
      <c r="A713" s="105"/>
      <c r="B713" s="105"/>
      <c r="C713" s="105"/>
      <c r="D713" s="105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 x14ac:dyDescent="0.3">
      <c r="A714" s="105"/>
      <c r="B714" s="105"/>
      <c r="C714" s="105"/>
      <c r="D714" s="105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 x14ac:dyDescent="0.3">
      <c r="A715" s="105"/>
      <c r="B715" s="105"/>
      <c r="C715" s="105"/>
      <c r="D715" s="105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 x14ac:dyDescent="0.3">
      <c r="A716" s="105"/>
      <c r="B716" s="105"/>
      <c r="C716" s="105"/>
      <c r="D716" s="105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 x14ac:dyDescent="0.3">
      <c r="A717" s="105"/>
      <c r="B717" s="105"/>
      <c r="C717" s="105"/>
      <c r="D717" s="105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 x14ac:dyDescent="0.3">
      <c r="A718" s="105"/>
      <c r="B718" s="105"/>
      <c r="C718" s="105"/>
      <c r="D718" s="105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 x14ac:dyDescent="0.3">
      <c r="A719" s="105"/>
      <c r="B719" s="105"/>
      <c r="C719" s="105"/>
      <c r="D719" s="105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 x14ac:dyDescent="0.3">
      <c r="A720" s="105"/>
      <c r="B720" s="105"/>
      <c r="C720" s="105"/>
      <c r="D720" s="105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 x14ac:dyDescent="0.3">
      <c r="A721" s="105"/>
      <c r="B721" s="105"/>
      <c r="C721" s="105"/>
      <c r="D721" s="105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 x14ac:dyDescent="0.3">
      <c r="A722" s="105"/>
      <c r="B722" s="105"/>
      <c r="C722" s="105"/>
      <c r="D722" s="105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 x14ac:dyDescent="0.3">
      <c r="A723" s="105"/>
      <c r="B723" s="105"/>
      <c r="C723" s="105"/>
      <c r="D723" s="105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 x14ac:dyDescent="0.3">
      <c r="A724" s="105"/>
      <c r="B724" s="105"/>
      <c r="C724" s="105"/>
      <c r="D724" s="105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 x14ac:dyDescent="0.3">
      <c r="A725" s="105"/>
      <c r="B725" s="105"/>
      <c r="C725" s="105"/>
      <c r="D725" s="105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 x14ac:dyDescent="0.3">
      <c r="A726" s="105"/>
      <c r="B726" s="105"/>
      <c r="C726" s="105"/>
      <c r="D726" s="105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 x14ac:dyDescent="0.3">
      <c r="A727" s="105"/>
      <c r="B727" s="105"/>
      <c r="C727" s="105"/>
      <c r="D727" s="105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 x14ac:dyDescent="0.3">
      <c r="A728" s="105"/>
      <c r="B728" s="105"/>
      <c r="C728" s="105"/>
      <c r="D728" s="105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 x14ac:dyDescent="0.3">
      <c r="A729" s="105"/>
      <c r="B729" s="105"/>
      <c r="C729" s="105"/>
      <c r="D729" s="105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 x14ac:dyDescent="0.3">
      <c r="A730" s="105"/>
      <c r="B730" s="105"/>
      <c r="C730" s="105"/>
      <c r="D730" s="105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 x14ac:dyDescent="0.3">
      <c r="A731" s="105"/>
      <c r="B731" s="105"/>
      <c r="C731" s="105"/>
      <c r="D731" s="105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 x14ac:dyDescent="0.3">
      <c r="A732" s="105"/>
      <c r="B732" s="105"/>
      <c r="C732" s="105"/>
      <c r="D732" s="105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 x14ac:dyDescent="0.3">
      <c r="A733" s="105"/>
      <c r="B733" s="105"/>
      <c r="C733" s="105"/>
      <c r="D733" s="105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 x14ac:dyDescent="0.3">
      <c r="A734" s="105"/>
      <c r="B734" s="105"/>
      <c r="C734" s="105"/>
      <c r="D734" s="105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 x14ac:dyDescent="0.3">
      <c r="A735" s="105"/>
      <c r="B735" s="105"/>
      <c r="C735" s="105"/>
      <c r="D735" s="105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 x14ac:dyDescent="0.3">
      <c r="A736" s="105"/>
      <c r="B736" s="105"/>
      <c r="C736" s="105"/>
      <c r="D736" s="105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 x14ac:dyDescent="0.3">
      <c r="A737" s="105"/>
      <c r="B737" s="105"/>
      <c r="C737" s="105"/>
      <c r="D737" s="105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 x14ac:dyDescent="0.3">
      <c r="A738" s="105"/>
      <c r="B738" s="105"/>
      <c r="C738" s="105"/>
      <c r="D738" s="105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 x14ac:dyDescent="0.3">
      <c r="A739" s="105"/>
      <c r="B739" s="105"/>
      <c r="C739" s="105"/>
      <c r="D739" s="105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 x14ac:dyDescent="0.3">
      <c r="A740" s="105"/>
      <c r="B740" s="105"/>
      <c r="C740" s="105"/>
      <c r="D740" s="105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 x14ac:dyDescent="0.3">
      <c r="A741" s="105"/>
      <c r="B741" s="105"/>
      <c r="C741" s="105"/>
      <c r="D741" s="105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 x14ac:dyDescent="0.3">
      <c r="A742" s="105"/>
      <c r="B742" s="105"/>
      <c r="C742" s="105"/>
      <c r="D742" s="105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 x14ac:dyDescent="0.3">
      <c r="A743" s="105"/>
      <c r="B743" s="105"/>
      <c r="C743" s="105"/>
      <c r="D743" s="105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 x14ac:dyDescent="0.3">
      <c r="A744" s="105"/>
      <c r="B744" s="105"/>
      <c r="C744" s="105"/>
      <c r="D744" s="105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 x14ac:dyDescent="0.3">
      <c r="A745" s="105"/>
      <c r="B745" s="105"/>
      <c r="C745" s="105"/>
      <c r="D745" s="105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 x14ac:dyDescent="0.3">
      <c r="A746" s="105"/>
      <c r="B746" s="105"/>
      <c r="C746" s="105"/>
      <c r="D746" s="105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 x14ac:dyDescent="0.3">
      <c r="A747" s="105"/>
      <c r="B747" s="105"/>
      <c r="C747" s="105"/>
      <c r="D747" s="105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 x14ac:dyDescent="0.3">
      <c r="A748" s="105"/>
      <c r="B748" s="105"/>
      <c r="C748" s="105"/>
      <c r="D748" s="105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 x14ac:dyDescent="0.3">
      <c r="A749" s="105"/>
      <c r="B749" s="105"/>
      <c r="C749" s="105"/>
      <c r="D749" s="105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 x14ac:dyDescent="0.3">
      <c r="A750" s="105"/>
      <c r="B750" s="105"/>
      <c r="C750" s="105"/>
      <c r="D750" s="105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 x14ac:dyDescent="0.3">
      <c r="A751" s="105"/>
      <c r="B751" s="105"/>
      <c r="C751" s="105"/>
      <c r="D751" s="105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 x14ac:dyDescent="0.3">
      <c r="A752" s="105"/>
      <c r="B752" s="105"/>
      <c r="C752" s="105"/>
      <c r="D752" s="105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 x14ac:dyDescent="0.3">
      <c r="A753" s="105"/>
      <c r="B753" s="105"/>
      <c r="C753" s="105"/>
      <c r="D753" s="105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 x14ac:dyDescent="0.3">
      <c r="A754" s="105"/>
      <c r="B754" s="105"/>
      <c r="C754" s="105"/>
      <c r="D754" s="105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 x14ac:dyDescent="0.3">
      <c r="A755" s="105"/>
      <c r="B755" s="105"/>
      <c r="C755" s="105"/>
      <c r="D755" s="105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 x14ac:dyDescent="0.3">
      <c r="A756" s="105"/>
      <c r="B756" s="105"/>
      <c r="C756" s="105"/>
      <c r="D756" s="105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 x14ac:dyDescent="0.3">
      <c r="A757" s="105"/>
      <c r="B757" s="105"/>
      <c r="C757" s="105"/>
      <c r="D757" s="105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 x14ac:dyDescent="0.3">
      <c r="A758" s="105"/>
      <c r="B758" s="105"/>
      <c r="C758" s="105"/>
      <c r="D758" s="105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 x14ac:dyDescent="0.3">
      <c r="A759" s="105"/>
      <c r="B759" s="105"/>
      <c r="C759" s="105"/>
      <c r="D759" s="105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 x14ac:dyDescent="0.3">
      <c r="A760" s="105"/>
      <c r="B760" s="105"/>
      <c r="C760" s="105"/>
      <c r="D760" s="105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 x14ac:dyDescent="0.3">
      <c r="A761" s="105"/>
      <c r="B761" s="105"/>
      <c r="C761" s="105"/>
      <c r="D761" s="105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 x14ac:dyDescent="0.3">
      <c r="A762" s="105"/>
      <c r="B762" s="105"/>
      <c r="C762" s="105"/>
      <c r="D762" s="105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 x14ac:dyDescent="0.3">
      <c r="A763" s="105"/>
      <c r="B763" s="105"/>
      <c r="C763" s="105"/>
      <c r="D763" s="105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 x14ac:dyDescent="0.3">
      <c r="A764" s="105"/>
      <c r="B764" s="105"/>
      <c r="C764" s="105"/>
      <c r="D764" s="105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 x14ac:dyDescent="0.3">
      <c r="A765" s="105"/>
      <c r="B765" s="105"/>
      <c r="C765" s="105"/>
      <c r="D765" s="105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 x14ac:dyDescent="0.3">
      <c r="A766" s="105"/>
      <c r="B766" s="105"/>
      <c r="C766" s="105"/>
      <c r="D766" s="105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 x14ac:dyDescent="0.3">
      <c r="A767" s="105"/>
      <c r="B767" s="105"/>
      <c r="C767" s="105"/>
      <c r="D767" s="105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 x14ac:dyDescent="0.3">
      <c r="A768" s="105"/>
      <c r="B768" s="105"/>
      <c r="C768" s="105"/>
      <c r="D768" s="105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 x14ac:dyDescent="0.3">
      <c r="A769" s="105"/>
      <c r="B769" s="105"/>
      <c r="C769" s="105"/>
      <c r="D769" s="105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 x14ac:dyDescent="0.3">
      <c r="A770" s="105"/>
      <c r="B770" s="105"/>
      <c r="C770" s="105"/>
      <c r="D770" s="105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 x14ac:dyDescent="0.3">
      <c r="A771" s="105"/>
      <c r="B771" s="105"/>
      <c r="C771" s="105"/>
      <c r="D771" s="105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 x14ac:dyDescent="0.3">
      <c r="A772" s="105"/>
      <c r="B772" s="105"/>
      <c r="C772" s="105"/>
      <c r="D772" s="105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 x14ac:dyDescent="0.3">
      <c r="A773" s="105"/>
      <c r="B773" s="105"/>
      <c r="C773" s="105"/>
      <c r="D773" s="105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 x14ac:dyDescent="0.3">
      <c r="A774" s="105"/>
      <c r="B774" s="105"/>
      <c r="C774" s="105"/>
      <c r="D774" s="105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 x14ac:dyDescent="0.3">
      <c r="A775" s="105"/>
      <c r="B775" s="105"/>
      <c r="C775" s="105"/>
      <c r="D775" s="105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 x14ac:dyDescent="0.3">
      <c r="A776" s="105"/>
      <c r="B776" s="105"/>
      <c r="C776" s="105"/>
      <c r="D776" s="105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 x14ac:dyDescent="0.3">
      <c r="A777" s="105"/>
      <c r="B777" s="105"/>
      <c r="C777" s="105"/>
      <c r="D777" s="105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 x14ac:dyDescent="0.3">
      <c r="A778" s="105"/>
      <c r="B778" s="105"/>
      <c r="C778" s="105"/>
      <c r="D778" s="105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 x14ac:dyDescent="0.3">
      <c r="A779" s="105"/>
      <c r="B779" s="105"/>
      <c r="C779" s="105"/>
      <c r="D779" s="105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 x14ac:dyDescent="0.3">
      <c r="A780" s="105"/>
      <c r="B780" s="105"/>
      <c r="C780" s="105"/>
      <c r="D780" s="105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 x14ac:dyDescent="0.3">
      <c r="A781" s="105"/>
      <c r="B781" s="105"/>
      <c r="C781" s="105"/>
      <c r="D781" s="105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 x14ac:dyDescent="0.3">
      <c r="A782" s="105"/>
      <c r="B782" s="105"/>
      <c r="C782" s="105"/>
      <c r="D782" s="105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 x14ac:dyDescent="0.3">
      <c r="A783" s="105"/>
      <c r="B783" s="105"/>
      <c r="C783" s="105"/>
      <c r="D783" s="105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 x14ac:dyDescent="0.3">
      <c r="A784" s="105"/>
      <c r="B784" s="105"/>
      <c r="C784" s="105"/>
      <c r="D784" s="105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 x14ac:dyDescent="0.3">
      <c r="A785" s="105"/>
      <c r="B785" s="105"/>
      <c r="C785" s="105"/>
      <c r="D785" s="105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 x14ac:dyDescent="0.3">
      <c r="A786" s="105"/>
      <c r="B786" s="105"/>
      <c r="C786" s="105"/>
      <c r="D786" s="105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 x14ac:dyDescent="0.3">
      <c r="A787" s="105"/>
      <c r="B787" s="105"/>
      <c r="C787" s="105"/>
      <c r="D787" s="105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 x14ac:dyDescent="0.3">
      <c r="A788" s="105"/>
      <c r="B788" s="105"/>
      <c r="C788" s="105"/>
      <c r="D788" s="105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 x14ac:dyDescent="0.3">
      <c r="A789" s="105"/>
      <c r="B789" s="105"/>
      <c r="C789" s="105"/>
      <c r="D789" s="105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 x14ac:dyDescent="0.3">
      <c r="A790" s="105"/>
      <c r="B790" s="105"/>
      <c r="C790" s="105"/>
      <c r="D790" s="105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 x14ac:dyDescent="0.3">
      <c r="A791" s="105"/>
      <c r="B791" s="105"/>
      <c r="C791" s="105"/>
      <c r="D791" s="105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 x14ac:dyDescent="0.3">
      <c r="A792" s="105"/>
      <c r="B792" s="105"/>
      <c r="C792" s="105"/>
      <c r="D792" s="105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 x14ac:dyDescent="0.3">
      <c r="A793" s="105"/>
      <c r="B793" s="105"/>
      <c r="C793" s="105"/>
      <c r="D793" s="105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 x14ac:dyDescent="0.3">
      <c r="A794" s="105"/>
      <c r="B794" s="105"/>
      <c r="C794" s="105"/>
      <c r="D794" s="105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 x14ac:dyDescent="0.3">
      <c r="A795" s="105"/>
      <c r="B795" s="105"/>
      <c r="C795" s="105"/>
      <c r="D795" s="105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 x14ac:dyDescent="0.3">
      <c r="A796" s="105"/>
      <c r="B796" s="105"/>
      <c r="C796" s="105"/>
      <c r="D796" s="105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 x14ac:dyDescent="0.3">
      <c r="A797" s="105"/>
      <c r="B797" s="105"/>
      <c r="C797" s="105"/>
      <c r="D797" s="105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 x14ac:dyDescent="0.3">
      <c r="A798" s="105"/>
      <c r="B798" s="105"/>
      <c r="C798" s="105"/>
      <c r="D798" s="105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 x14ac:dyDescent="0.3">
      <c r="A799" s="105"/>
      <c r="B799" s="105"/>
      <c r="C799" s="105"/>
      <c r="D799" s="105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 x14ac:dyDescent="0.3">
      <c r="A800" s="105"/>
      <c r="B800" s="105"/>
      <c r="C800" s="105"/>
      <c r="D800" s="105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 x14ac:dyDescent="0.3">
      <c r="A801" s="105"/>
      <c r="B801" s="105"/>
      <c r="C801" s="105"/>
      <c r="D801" s="105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 x14ac:dyDescent="0.3">
      <c r="A802" s="105"/>
      <c r="B802" s="105"/>
      <c r="C802" s="105"/>
      <c r="D802" s="105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 x14ac:dyDescent="0.3">
      <c r="A803" s="105"/>
      <c r="B803" s="105"/>
      <c r="C803" s="105"/>
      <c r="D803" s="105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 x14ac:dyDescent="0.3">
      <c r="A804" s="105"/>
      <c r="B804" s="105"/>
      <c r="C804" s="105"/>
      <c r="D804" s="105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 x14ac:dyDescent="0.3">
      <c r="A805" s="105"/>
      <c r="B805" s="105"/>
      <c r="C805" s="105"/>
      <c r="D805" s="105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 x14ac:dyDescent="0.3">
      <c r="A806" s="105"/>
      <c r="B806" s="105"/>
      <c r="C806" s="105"/>
      <c r="D806" s="105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 x14ac:dyDescent="0.3">
      <c r="A807" s="105"/>
      <c r="B807" s="105"/>
      <c r="C807" s="105"/>
      <c r="D807" s="105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 x14ac:dyDescent="0.3">
      <c r="A808" s="105"/>
      <c r="B808" s="105"/>
      <c r="C808" s="105"/>
      <c r="D808" s="105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 x14ac:dyDescent="0.3">
      <c r="A809" s="105"/>
      <c r="B809" s="105"/>
      <c r="C809" s="105"/>
      <c r="D809" s="105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 x14ac:dyDescent="0.3">
      <c r="A810" s="105"/>
      <c r="B810" s="105"/>
      <c r="C810" s="105"/>
      <c r="D810" s="105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 x14ac:dyDescent="0.3">
      <c r="A811" s="105"/>
      <c r="B811" s="105"/>
      <c r="C811" s="105"/>
      <c r="D811" s="105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 x14ac:dyDescent="0.3">
      <c r="A812" s="105"/>
      <c r="B812" s="105"/>
      <c r="C812" s="105"/>
      <c r="D812" s="105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 x14ac:dyDescent="0.3">
      <c r="A813" s="105"/>
      <c r="B813" s="105"/>
      <c r="C813" s="105"/>
      <c r="D813" s="105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 x14ac:dyDescent="0.3">
      <c r="A814" s="105"/>
      <c r="B814" s="105"/>
      <c r="C814" s="105"/>
      <c r="D814" s="105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 x14ac:dyDescent="0.3">
      <c r="A815" s="105"/>
      <c r="B815" s="105"/>
      <c r="C815" s="105"/>
      <c r="D815" s="105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 x14ac:dyDescent="0.3">
      <c r="A816" s="105"/>
      <c r="B816" s="105"/>
      <c r="C816" s="105"/>
      <c r="D816" s="105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 x14ac:dyDescent="0.3">
      <c r="A817" s="105"/>
      <c r="B817" s="105"/>
      <c r="C817" s="105"/>
      <c r="D817" s="105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 x14ac:dyDescent="0.3">
      <c r="A818" s="105"/>
      <c r="B818" s="105"/>
      <c r="C818" s="105"/>
      <c r="D818" s="105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 x14ac:dyDescent="0.3">
      <c r="A819" s="105"/>
      <c r="B819" s="105"/>
      <c r="C819" s="105"/>
      <c r="D819" s="105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 x14ac:dyDescent="0.3">
      <c r="A820" s="105"/>
      <c r="B820" s="105"/>
      <c r="C820" s="105"/>
      <c r="D820" s="105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 x14ac:dyDescent="0.3">
      <c r="A821" s="105"/>
      <c r="B821" s="105"/>
      <c r="C821" s="105"/>
      <c r="D821" s="105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 x14ac:dyDescent="0.3">
      <c r="A822" s="105"/>
      <c r="B822" s="105"/>
      <c r="C822" s="105"/>
      <c r="D822" s="105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 x14ac:dyDescent="0.3">
      <c r="A823" s="105"/>
      <c r="B823" s="105"/>
      <c r="C823" s="105"/>
      <c r="D823" s="105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 x14ac:dyDescent="0.3">
      <c r="A824" s="105"/>
      <c r="B824" s="105"/>
      <c r="C824" s="105"/>
      <c r="D824" s="105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 x14ac:dyDescent="0.3">
      <c r="A825" s="105"/>
      <c r="B825" s="105"/>
      <c r="C825" s="105"/>
      <c r="D825" s="105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 x14ac:dyDescent="0.3">
      <c r="A826" s="105"/>
      <c r="B826" s="105"/>
      <c r="C826" s="105"/>
      <c r="D826" s="105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 x14ac:dyDescent="0.3">
      <c r="A827" s="105"/>
      <c r="B827" s="105"/>
      <c r="C827" s="105"/>
      <c r="D827" s="105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 x14ac:dyDescent="0.3">
      <c r="A828" s="105"/>
      <c r="B828" s="105"/>
      <c r="C828" s="105"/>
      <c r="D828" s="105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 x14ac:dyDescent="0.3">
      <c r="A829" s="105"/>
      <c r="B829" s="105"/>
      <c r="C829" s="105"/>
      <c r="D829" s="105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 x14ac:dyDescent="0.3">
      <c r="A830" s="105"/>
      <c r="B830" s="105"/>
      <c r="C830" s="105"/>
      <c r="D830" s="105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 x14ac:dyDescent="0.3">
      <c r="A831" s="105"/>
      <c r="B831" s="105"/>
      <c r="C831" s="105"/>
      <c r="D831" s="105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 x14ac:dyDescent="0.3">
      <c r="A832" s="105"/>
      <c r="B832" s="105"/>
      <c r="C832" s="105"/>
      <c r="D832" s="105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 x14ac:dyDescent="0.3">
      <c r="A833" s="105"/>
      <c r="B833" s="105"/>
      <c r="C833" s="105"/>
      <c r="D833" s="105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 x14ac:dyDescent="0.3">
      <c r="A834" s="105"/>
      <c r="B834" s="105"/>
      <c r="C834" s="105"/>
      <c r="D834" s="105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 x14ac:dyDescent="0.3">
      <c r="A835" s="105"/>
      <c r="B835" s="105"/>
      <c r="C835" s="105"/>
      <c r="D835" s="105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 x14ac:dyDescent="0.3">
      <c r="A836" s="105"/>
      <c r="B836" s="105"/>
      <c r="C836" s="105"/>
      <c r="D836" s="105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 x14ac:dyDescent="0.3">
      <c r="A837" s="105"/>
      <c r="B837" s="105"/>
      <c r="C837" s="105"/>
      <c r="D837" s="105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 x14ac:dyDescent="0.3">
      <c r="A838" s="105"/>
      <c r="B838" s="105"/>
      <c r="C838" s="105"/>
      <c r="D838" s="105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 x14ac:dyDescent="0.3">
      <c r="A839" s="105"/>
      <c r="B839" s="105"/>
      <c r="C839" s="105"/>
      <c r="D839" s="105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 x14ac:dyDescent="0.3">
      <c r="A840" s="105"/>
      <c r="B840" s="105"/>
      <c r="C840" s="105"/>
      <c r="D840" s="105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 x14ac:dyDescent="0.3">
      <c r="A841" s="105"/>
      <c r="B841" s="105"/>
      <c r="C841" s="105"/>
      <c r="D841" s="105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 x14ac:dyDescent="0.3">
      <c r="A842" s="105"/>
      <c r="B842" s="105"/>
      <c r="C842" s="105"/>
      <c r="D842" s="105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 x14ac:dyDescent="0.3">
      <c r="A843" s="105"/>
      <c r="B843" s="105"/>
      <c r="C843" s="105"/>
      <c r="D843" s="105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 x14ac:dyDescent="0.3">
      <c r="A844" s="105"/>
      <c r="B844" s="105"/>
      <c r="C844" s="105"/>
      <c r="D844" s="105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 x14ac:dyDescent="0.3">
      <c r="A845" s="105"/>
      <c r="B845" s="105"/>
      <c r="C845" s="105"/>
      <c r="D845" s="105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 x14ac:dyDescent="0.3">
      <c r="A846" s="105"/>
      <c r="B846" s="105"/>
      <c r="C846" s="105"/>
      <c r="D846" s="105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 x14ac:dyDescent="0.3">
      <c r="A847" s="105"/>
      <c r="B847" s="105"/>
      <c r="C847" s="105"/>
      <c r="D847" s="105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 x14ac:dyDescent="0.3">
      <c r="A848" s="105"/>
      <c r="B848" s="105"/>
      <c r="C848" s="105"/>
      <c r="D848" s="105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 x14ac:dyDescent="0.3">
      <c r="A849" s="105"/>
      <c r="B849" s="105"/>
      <c r="C849" s="105"/>
      <c r="D849" s="105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 x14ac:dyDescent="0.3">
      <c r="A850" s="105"/>
      <c r="B850" s="105"/>
      <c r="C850" s="105"/>
      <c r="D850" s="105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 x14ac:dyDescent="0.3">
      <c r="A851" s="105"/>
      <c r="B851" s="105"/>
      <c r="C851" s="105"/>
      <c r="D851" s="105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 x14ac:dyDescent="0.3">
      <c r="A852" s="105"/>
      <c r="B852" s="105"/>
      <c r="C852" s="105"/>
      <c r="D852" s="105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 x14ac:dyDescent="0.3">
      <c r="A853" s="105"/>
      <c r="B853" s="105"/>
      <c r="C853" s="105"/>
      <c r="D853" s="105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 x14ac:dyDescent="0.3">
      <c r="A854" s="105"/>
      <c r="B854" s="105"/>
      <c r="C854" s="105"/>
      <c r="D854" s="105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 x14ac:dyDescent="0.3">
      <c r="A855" s="105"/>
      <c r="B855" s="105"/>
      <c r="C855" s="105"/>
      <c r="D855" s="105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 x14ac:dyDescent="0.3">
      <c r="A856" s="105"/>
      <c r="B856" s="105"/>
      <c r="C856" s="105"/>
      <c r="D856" s="105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 x14ac:dyDescent="0.3">
      <c r="A857" s="105"/>
      <c r="B857" s="105"/>
      <c r="C857" s="105"/>
      <c r="D857" s="105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 x14ac:dyDescent="0.3">
      <c r="A858" s="105"/>
      <c r="B858" s="105"/>
      <c r="C858" s="105"/>
      <c r="D858" s="105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 x14ac:dyDescent="0.3">
      <c r="A859" s="105"/>
      <c r="B859" s="105"/>
      <c r="C859" s="105"/>
      <c r="D859" s="105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 x14ac:dyDescent="0.3">
      <c r="A860" s="105"/>
      <c r="B860" s="105"/>
      <c r="C860" s="105"/>
      <c r="D860" s="105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 x14ac:dyDescent="0.3">
      <c r="A861" s="105"/>
      <c r="B861" s="105"/>
      <c r="C861" s="105"/>
      <c r="D861" s="105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 x14ac:dyDescent="0.3">
      <c r="A862" s="105"/>
      <c r="B862" s="105"/>
      <c r="C862" s="105"/>
      <c r="D862" s="105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 x14ac:dyDescent="0.3">
      <c r="A863" s="105"/>
      <c r="B863" s="105"/>
      <c r="C863" s="105"/>
      <c r="D863" s="105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 x14ac:dyDescent="0.3">
      <c r="A864" s="105"/>
      <c r="B864" s="105"/>
      <c r="C864" s="105"/>
      <c r="D864" s="105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 x14ac:dyDescent="0.3">
      <c r="A865" s="105"/>
      <c r="B865" s="105"/>
      <c r="C865" s="105"/>
      <c r="D865" s="105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 x14ac:dyDescent="0.3">
      <c r="A866" s="105"/>
      <c r="B866" s="105"/>
      <c r="C866" s="105"/>
      <c r="D866" s="105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 x14ac:dyDescent="0.3">
      <c r="A867" s="105"/>
      <c r="B867" s="105"/>
      <c r="C867" s="105"/>
      <c r="D867" s="105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 x14ac:dyDescent="0.3">
      <c r="A868" s="105"/>
      <c r="B868" s="105"/>
      <c r="C868" s="105"/>
      <c r="D868" s="105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 x14ac:dyDescent="0.3">
      <c r="A869" s="105"/>
      <c r="B869" s="105"/>
      <c r="C869" s="105"/>
      <c r="D869" s="105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 x14ac:dyDescent="0.3">
      <c r="A870" s="105"/>
      <c r="B870" s="105"/>
      <c r="C870" s="105"/>
      <c r="D870" s="105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 x14ac:dyDescent="0.3">
      <c r="A871" s="105"/>
      <c r="B871" s="105"/>
      <c r="C871" s="105"/>
      <c r="D871" s="105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 x14ac:dyDescent="0.3">
      <c r="A872" s="105"/>
      <c r="B872" s="105"/>
      <c r="C872" s="105"/>
      <c r="D872" s="105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 x14ac:dyDescent="0.3">
      <c r="A873" s="105"/>
      <c r="B873" s="105"/>
      <c r="C873" s="105"/>
      <c r="D873" s="105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 x14ac:dyDescent="0.3">
      <c r="A874" s="105"/>
      <c r="B874" s="105"/>
      <c r="C874" s="105"/>
      <c r="D874" s="105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 x14ac:dyDescent="0.3">
      <c r="A875" s="105"/>
      <c r="B875" s="105"/>
      <c r="C875" s="105"/>
      <c r="D875" s="105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 x14ac:dyDescent="0.3">
      <c r="A876" s="105"/>
      <c r="B876" s="105"/>
      <c r="C876" s="105"/>
      <c r="D876" s="105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 x14ac:dyDescent="0.3">
      <c r="A877" s="105"/>
      <c r="B877" s="105"/>
      <c r="C877" s="105"/>
      <c r="D877" s="105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 x14ac:dyDescent="0.3">
      <c r="A878" s="105"/>
      <c r="B878" s="105"/>
      <c r="C878" s="105"/>
      <c r="D878" s="105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 x14ac:dyDescent="0.3">
      <c r="A879" s="105"/>
      <c r="B879" s="105"/>
      <c r="C879" s="105"/>
      <c r="D879" s="105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 x14ac:dyDescent="0.3">
      <c r="A880" s="105"/>
      <c r="B880" s="105"/>
      <c r="C880" s="105"/>
      <c r="D880" s="105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 x14ac:dyDescent="0.3">
      <c r="A881" s="105"/>
      <c r="B881" s="105"/>
      <c r="C881" s="105"/>
      <c r="D881" s="105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 x14ac:dyDescent="0.3">
      <c r="A882" s="105"/>
      <c r="B882" s="105"/>
      <c r="C882" s="105"/>
      <c r="D882" s="105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 x14ac:dyDescent="0.3">
      <c r="A883" s="105"/>
      <c r="B883" s="105"/>
      <c r="C883" s="105"/>
      <c r="D883" s="105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 x14ac:dyDescent="0.3">
      <c r="A884" s="105"/>
      <c r="B884" s="105"/>
      <c r="C884" s="105"/>
      <c r="D884" s="105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 x14ac:dyDescent="0.3">
      <c r="A885" s="105"/>
      <c r="B885" s="105"/>
      <c r="C885" s="105"/>
      <c r="D885" s="105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 x14ac:dyDescent="0.3">
      <c r="A886" s="105"/>
      <c r="B886" s="105"/>
      <c r="C886" s="105"/>
      <c r="D886" s="105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 x14ac:dyDescent="0.3">
      <c r="A887" s="105"/>
      <c r="B887" s="105"/>
      <c r="C887" s="105"/>
      <c r="D887" s="105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 x14ac:dyDescent="0.3">
      <c r="A888" s="105"/>
      <c r="B888" s="105"/>
      <c r="C888" s="105"/>
      <c r="D888" s="105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 x14ac:dyDescent="0.3">
      <c r="A889" s="105"/>
      <c r="B889" s="105"/>
      <c r="C889" s="105"/>
      <c r="D889" s="105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 x14ac:dyDescent="0.3">
      <c r="A890" s="105"/>
      <c r="B890" s="105"/>
      <c r="C890" s="105"/>
      <c r="D890" s="105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 x14ac:dyDescent="0.3">
      <c r="A891" s="105"/>
      <c r="B891" s="105"/>
      <c r="C891" s="105"/>
      <c r="D891" s="105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 x14ac:dyDescent="0.3">
      <c r="A892" s="105"/>
      <c r="B892" s="105"/>
      <c r="C892" s="105"/>
      <c r="D892" s="105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 x14ac:dyDescent="0.3">
      <c r="A893" s="105"/>
      <c r="B893" s="105"/>
      <c r="C893" s="105"/>
      <c r="D893" s="105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 x14ac:dyDescent="0.3">
      <c r="A894" s="105"/>
      <c r="B894" s="105"/>
      <c r="C894" s="105"/>
      <c r="D894" s="105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 x14ac:dyDescent="0.3">
      <c r="A895" s="105"/>
      <c r="B895" s="105"/>
      <c r="C895" s="105"/>
      <c r="D895" s="105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 x14ac:dyDescent="0.3">
      <c r="A896" s="105"/>
      <c r="B896" s="105"/>
      <c r="C896" s="105"/>
      <c r="D896" s="105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 x14ac:dyDescent="0.3">
      <c r="A897" s="105"/>
      <c r="B897" s="105"/>
      <c r="C897" s="105"/>
      <c r="D897" s="105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 x14ac:dyDescent="0.3">
      <c r="A898" s="105"/>
      <c r="B898" s="105"/>
      <c r="C898" s="105"/>
      <c r="D898" s="105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 x14ac:dyDescent="0.3">
      <c r="A899" s="105"/>
      <c r="B899" s="105"/>
      <c r="C899" s="105"/>
      <c r="D899" s="105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 x14ac:dyDescent="0.3">
      <c r="A900" s="105"/>
      <c r="B900" s="105"/>
      <c r="C900" s="105"/>
      <c r="D900" s="105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 x14ac:dyDescent="0.3">
      <c r="A901" s="105"/>
      <c r="B901" s="105"/>
      <c r="C901" s="105"/>
      <c r="D901" s="105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 x14ac:dyDescent="0.3">
      <c r="A902" s="105"/>
      <c r="B902" s="105"/>
      <c r="C902" s="105"/>
      <c r="D902" s="105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 x14ac:dyDescent="0.3">
      <c r="A903" s="105"/>
      <c r="B903" s="105"/>
      <c r="C903" s="105"/>
      <c r="D903" s="105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 x14ac:dyDescent="0.3">
      <c r="A904" s="105"/>
      <c r="B904" s="105"/>
      <c r="C904" s="105"/>
      <c r="D904" s="105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 x14ac:dyDescent="0.3">
      <c r="A905" s="105"/>
      <c r="B905" s="105"/>
      <c r="C905" s="105"/>
      <c r="D905" s="105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 x14ac:dyDescent="0.3">
      <c r="A906" s="105"/>
      <c r="B906" s="105"/>
      <c r="C906" s="105"/>
      <c r="D906" s="105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 x14ac:dyDescent="0.3">
      <c r="A907" s="105"/>
      <c r="B907" s="105"/>
      <c r="C907" s="105"/>
      <c r="D907" s="105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 x14ac:dyDescent="0.3">
      <c r="A908" s="105"/>
      <c r="B908" s="105"/>
      <c r="C908" s="105"/>
      <c r="D908" s="105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 x14ac:dyDescent="0.3">
      <c r="A909" s="105"/>
      <c r="B909" s="105"/>
      <c r="C909" s="105"/>
      <c r="D909" s="105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 x14ac:dyDescent="0.3">
      <c r="A910" s="105"/>
      <c r="B910" s="105"/>
      <c r="C910" s="105"/>
      <c r="D910" s="105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 x14ac:dyDescent="0.3">
      <c r="A911" s="105"/>
      <c r="B911" s="105"/>
      <c r="C911" s="105"/>
      <c r="D911" s="105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 x14ac:dyDescent="0.3">
      <c r="A912" s="105"/>
      <c r="B912" s="105"/>
      <c r="C912" s="105"/>
      <c r="D912" s="105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 x14ac:dyDescent="0.3">
      <c r="A913" s="105"/>
      <c r="B913" s="105"/>
      <c r="C913" s="105"/>
      <c r="D913" s="105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 x14ac:dyDescent="0.3">
      <c r="A914" s="105"/>
      <c r="B914" s="105"/>
      <c r="C914" s="105"/>
      <c r="D914" s="105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 x14ac:dyDescent="0.3">
      <c r="A915" s="105"/>
      <c r="B915" s="105"/>
      <c r="C915" s="105"/>
      <c r="D915" s="105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 x14ac:dyDescent="0.3">
      <c r="A916" s="105"/>
      <c r="B916" s="105"/>
      <c r="C916" s="105"/>
      <c r="D916" s="105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 x14ac:dyDescent="0.3">
      <c r="A917" s="105"/>
      <c r="B917" s="105"/>
      <c r="C917" s="105"/>
      <c r="D917" s="105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 x14ac:dyDescent="0.3">
      <c r="A918" s="105"/>
      <c r="B918" s="105"/>
      <c r="C918" s="105"/>
      <c r="D918" s="105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 x14ac:dyDescent="0.3">
      <c r="A919" s="105"/>
      <c r="B919" s="105"/>
      <c r="C919" s="105"/>
      <c r="D919" s="105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 x14ac:dyDescent="0.3">
      <c r="A920" s="105"/>
      <c r="B920" s="105"/>
      <c r="C920" s="105"/>
      <c r="D920" s="105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 x14ac:dyDescent="0.3">
      <c r="A921" s="105"/>
      <c r="B921" s="105"/>
      <c r="C921" s="105"/>
      <c r="D921" s="105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 x14ac:dyDescent="0.3">
      <c r="A922" s="105"/>
      <c r="B922" s="105"/>
      <c r="C922" s="105"/>
      <c r="D922" s="105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 x14ac:dyDescent="0.3">
      <c r="A923" s="105"/>
      <c r="B923" s="105"/>
      <c r="C923" s="105"/>
      <c r="D923" s="105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 x14ac:dyDescent="0.3">
      <c r="A924" s="105"/>
      <c r="B924" s="105"/>
      <c r="C924" s="105"/>
      <c r="D924" s="105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 x14ac:dyDescent="0.3">
      <c r="A925" s="105"/>
      <c r="B925" s="105"/>
      <c r="C925" s="105"/>
      <c r="D925" s="105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 x14ac:dyDescent="0.3">
      <c r="A926" s="105"/>
      <c r="B926" s="105"/>
      <c r="C926" s="105"/>
      <c r="D926" s="105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 x14ac:dyDescent="0.3">
      <c r="A927" s="105"/>
      <c r="B927" s="105"/>
      <c r="C927" s="105"/>
      <c r="D927" s="105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 x14ac:dyDescent="0.3">
      <c r="A928" s="105"/>
      <c r="B928" s="105"/>
      <c r="C928" s="105"/>
      <c r="D928" s="105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 x14ac:dyDescent="0.3">
      <c r="A929" s="105"/>
      <c r="B929" s="105"/>
      <c r="C929" s="105"/>
      <c r="D929" s="105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 x14ac:dyDescent="0.3">
      <c r="A930" s="105"/>
      <c r="B930" s="105"/>
      <c r="C930" s="105"/>
      <c r="D930" s="105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 x14ac:dyDescent="0.3">
      <c r="A931" s="105"/>
      <c r="B931" s="105"/>
      <c r="C931" s="105"/>
      <c r="D931" s="105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 x14ac:dyDescent="0.3">
      <c r="A932" s="105"/>
      <c r="B932" s="105"/>
      <c r="C932" s="105"/>
      <c r="D932" s="105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 x14ac:dyDescent="0.3">
      <c r="A933" s="105"/>
      <c r="B933" s="105"/>
      <c r="C933" s="105"/>
      <c r="D933" s="105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 x14ac:dyDescent="0.3">
      <c r="A934" s="105"/>
      <c r="B934" s="105"/>
      <c r="C934" s="105"/>
      <c r="D934" s="105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 x14ac:dyDescent="0.3">
      <c r="A935" s="105"/>
      <c r="B935" s="105"/>
      <c r="C935" s="105"/>
      <c r="D935" s="105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 x14ac:dyDescent="0.3">
      <c r="A936" s="105"/>
      <c r="B936" s="105"/>
      <c r="C936" s="105"/>
      <c r="D936" s="105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 x14ac:dyDescent="0.3">
      <c r="A937" s="105"/>
      <c r="B937" s="105"/>
      <c r="C937" s="105"/>
      <c r="D937" s="105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 x14ac:dyDescent="0.3">
      <c r="A938" s="105"/>
      <c r="B938" s="105"/>
      <c r="C938" s="105"/>
      <c r="D938" s="105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 x14ac:dyDescent="0.3">
      <c r="A939" s="105"/>
      <c r="B939" s="105"/>
      <c r="C939" s="105"/>
      <c r="D939" s="105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 x14ac:dyDescent="0.3">
      <c r="A940" s="105"/>
      <c r="B940" s="105"/>
      <c r="C940" s="105"/>
      <c r="D940" s="105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 x14ac:dyDescent="0.3">
      <c r="A941" s="105"/>
      <c r="B941" s="105"/>
      <c r="C941" s="105"/>
      <c r="D941" s="105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 x14ac:dyDescent="0.3">
      <c r="A942" s="105"/>
      <c r="B942" s="105"/>
      <c r="C942" s="105"/>
      <c r="D942" s="105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 x14ac:dyDescent="0.3">
      <c r="A943" s="105"/>
      <c r="B943" s="105"/>
      <c r="C943" s="105"/>
      <c r="D943" s="105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 x14ac:dyDescent="0.3">
      <c r="A944" s="105"/>
      <c r="B944" s="105"/>
      <c r="C944" s="105"/>
      <c r="D944" s="105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 x14ac:dyDescent="0.3">
      <c r="A945" s="105"/>
      <c r="B945" s="105"/>
      <c r="C945" s="105"/>
      <c r="D945" s="105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 x14ac:dyDescent="0.3">
      <c r="A946" s="105"/>
      <c r="B946" s="105"/>
      <c r="C946" s="105"/>
      <c r="D946" s="105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 x14ac:dyDescent="0.3">
      <c r="A947" s="105"/>
      <c r="B947" s="105"/>
      <c r="C947" s="105"/>
      <c r="D947" s="105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 x14ac:dyDescent="0.3">
      <c r="A948" s="105"/>
      <c r="B948" s="105"/>
      <c r="C948" s="105"/>
      <c r="D948" s="105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 x14ac:dyDescent="0.3">
      <c r="A949" s="105"/>
      <c r="B949" s="105"/>
      <c r="C949" s="105"/>
      <c r="D949" s="105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 x14ac:dyDescent="0.3">
      <c r="A950" s="105"/>
      <c r="B950" s="105"/>
      <c r="C950" s="105"/>
      <c r="D950" s="105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 x14ac:dyDescent="0.3">
      <c r="A951" s="105"/>
      <c r="B951" s="105"/>
      <c r="C951" s="105"/>
      <c r="D951" s="105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 x14ac:dyDescent="0.3">
      <c r="A952" s="105"/>
      <c r="B952" s="105"/>
      <c r="C952" s="105"/>
      <c r="D952" s="105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 x14ac:dyDescent="0.3">
      <c r="A953" s="105"/>
      <c r="B953" s="105"/>
      <c r="C953" s="105"/>
      <c r="D953" s="105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 x14ac:dyDescent="0.3">
      <c r="A954" s="105"/>
      <c r="B954" s="105"/>
      <c r="C954" s="105"/>
      <c r="D954" s="105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 x14ac:dyDescent="0.3">
      <c r="A955" s="105"/>
      <c r="B955" s="105"/>
      <c r="C955" s="105"/>
      <c r="D955" s="105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 x14ac:dyDescent="0.3">
      <c r="A956" s="105"/>
      <c r="B956" s="105"/>
      <c r="C956" s="105"/>
      <c r="D956" s="105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 x14ac:dyDescent="0.3">
      <c r="A957" s="105"/>
      <c r="B957" s="105"/>
      <c r="C957" s="105"/>
      <c r="D957" s="105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 x14ac:dyDescent="0.3">
      <c r="A958" s="105"/>
      <c r="B958" s="105"/>
      <c r="C958" s="105"/>
      <c r="D958" s="105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 x14ac:dyDescent="0.3">
      <c r="A959" s="105"/>
      <c r="B959" s="105"/>
      <c r="C959" s="105"/>
      <c r="D959" s="105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 x14ac:dyDescent="0.3">
      <c r="A960" s="105"/>
      <c r="B960" s="105"/>
      <c r="C960" s="105"/>
      <c r="D960" s="105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 x14ac:dyDescent="0.3">
      <c r="A961" s="105"/>
      <c r="B961" s="105"/>
      <c r="C961" s="105"/>
      <c r="D961" s="105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 x14ac:dyDescent="0.3">
      <c r="A962" s="105"/>
      <c r="B962" s="105"/>
      <c r="C962" s="105"/>
      <c r="D962" s="105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 x14ac:dyDescent="0.3">
      <c r="A963" s="105"/>
      <c r="B963" s="105"/>
      <c r="C963" s="105"/>
      <c r="D963" s="105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 x14ac:dyDescent="0.3">
      <c r="A964" s="105"/>
      <c r="B964" s="105"/>
      <c r="C964" s="105"/>
      <c r="D964" s="105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 x14ac:dyDescent="0.3">
      <c r="A965" s="105"/>
      <c r="B965" s="105"/>
      <c r="C965" s="105"/>
      <c r="D965" s="105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 x14ac:dyDescent="0.3">
      <c r="A966" s="105"/>
      <c r="B966" s="105"/>
      <c r="C966" s="105"/>
      <c r="D966" s="105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 x14ac:dyDescent="0.3">
      <c r="A967" s="105"/>
      <c r="B967" s="105"/>
      <c r="C967" s="105"/>
      <c r="D967" s="105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 x14ac:dyDescent="0.3">
      <c r="A968" s="105"/>
      <c r="B968" s="105"/>
      <c r="C968" s="105"/>
      <c r="D968" s="105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 x14ac:dyDescent="0.3">
      <c r="A969" s="105"/>
      <c r="B969" s="105"/>
      <c r="C969" s="105"/>
      <c r="D969" s="105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 x14ac:dyDescent="0.3">
      <c r="A970" s="105"/>
      <c r="B970" s="105"/>
      <c r="C970" s="105"/>
      <c r="D970" s="105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 x14ac:dyDescent="0.3">
      <c r="A971" s="105"/>
      <c r="B971" s="105"/>
      <c r="C971" s="105"/>
      <c r="D971" s="105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 x14ac:dyDescent="0.3">
      <c r="A972" s="105"/>
      <c r="B972" s="105"/>
      <c r="C972" s="105"/>
      <c r="D972" s="105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 x14ac:dyDescent="0.3">
      <c r="A973" s="105"/>
      <c r="B973" s="105"/>
      <c r="C973" s="105"/>
      <c r="D973" s="105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 x14ac:dyDescent="0.3">
      <c r="A974" s="105"/>
      <c r="B974" s="105"/>
      <c r="C974" s="105"/>
      <c r="D974" s="105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 x14ac:dyDescent="0.3">
      <c r="A975" s="105"/>
      <c r="B975" s="105"/>
      <c r="C975" s="105"/>
      <c r="D975" s="105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 x14ac:dyDescent="0.3">
      <c r="A976" s="105"/>
      <c r="B976" s="105"/>
      <c r="C976" s="105"/>
      <c r="D976" s="105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 x14ac:dyDescent="0.3">
      <c r="A977" s="105"/>
      <c r="B977" s="105"/>
      <c r="C977" s="105"/>
      <c r="D977" s="105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 x14ac:dyDescent="0.3">
      <c r="A978" s="105"/>
      <c r="B978" s="105"/>
      <c r="C978" s="105"/>
      <c r="D978" s="105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 x14ac:dyDescent="0.3">
      <c r="A979" s="105"/>
      <c r="B979" s="105"/>
      <c r="C979" s="105"/>
      <c r="D979" s="105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 x14ac:dyDescent="0.3">
      <c r="A980" s="105"/>
      <c r="B980" s="105"/>
      <c r="C980" s="105"/>
      <c r="D980" s="105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 x14ac:dyDescent="0.3">
      <c r="A981" s="105"/>
      <c r="B981" s="105"/>
      <c r="C981" s="105"/>
      <c r="D981" s="105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 x14ac:dyDescent="0.3">
      <c r="A982" s="105"/>
      <c r="B982" s="105"/>
      <c r="C982" s="105"/>
      <c r="D982" s="105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 x14ac:dyDescent="0.3">
      <c r="A983" s="105"/>
      <c r="B983" s="105"/>
      <c r="C983" s="105"/>
      <c r="D983" s="105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 x14ac:dyDescent="0.3">
      <c r="A984" s="105"/>
      <c r="B984" s="105"/>
      <c r="C984" s="105"/>
      <c r="D984" s="105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 x14ac:dyDescent="0.3">
      <c r="A985" s="105"/>
      <c r="B985" s="105"/>
      <c r="C985" s="105"/>
      <c r="D985" s="105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 x14ac:dyDescent="0.3">
      <c r="A986" s="105"/>
      <c r="B986" s="105"/>
      <c r="C986" s="105"/>
      <c r="D986" s="105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 x14ac:dyDescent="0.3">
      <c r="A987" s="105"/>
      <c r="B987" s="105"/>
      <c r="C987" s="105"/>
      <c r="D987" s="105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 x14ac:dyDescent="0.3">
      <c r="A988" s="105"/>
      <c r="B988" s="105"/>
      <c r="C988" s="105"/>
      <c r="D988" s="105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 x14ac:dyDescent="0.3">
      <c r="A989" s="105"/>
      <c r="B989" s="105"/>
      <c r="C989" s="105"/>
      <c r="D989" s="105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 x14ac:dyDescent="0.3">
      <c r="A990" s="105"/>
      <c r="B990" s="105"/>
      <c r="C990" s="105"/>
      <c r="D990" s="105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 x14ac:dyDescent="0.3">
      <c r="A991" s="105"/>
      <c r="B991" s="105"/>
      <c r="C991" s="105"/>
      <c r="D991" s="105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 x14ac:dyDescent="0.3">
      <c r="A992" s="105"/>
      <c r="B992" s="105"/>
      <c r="C992" s="105"/>
      <c r="D992" s="105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 x14ac:dyDescent="0.3">
      <c r="A993" s="105"/>
      <c r="B993" s="105"/>
      <c r="C993" s="105"/>
      <c r="D993" s="105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 x14ac:dyDescent="0.3">
      <c r="A994" s="105"/>
      <c r="B994" s="105"/>
      <c r="C994" s="105"/>
      <c r="D994" s="105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 x14ac:dyDescent="0.3">
      <c r="A995" s="105"/>
      <c r="B995" s="105"/>
      <c r="C995" s="105"/>
      <c r="D995" s="105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 x14ac:dyDescent="0.3">
      <c r="A996" s="105"/>
      <c r="B996" s="105"/>
      <c r="C996" s="105"/>
      <c r="D996" s="105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 x14ac:dyDescent="0.3">
      <c r="A997" s="105"/>
      <c r="B997" s="105"/>
      <c r="C997" s="105"/>
      <c r="D997" s="105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 x14ac:dyDescent="0.3">
      <c r="A998" s="105"/>
      <c r="B998" s="105"/>
      <c r="C998" s="105"/>
      <c r="D998" s="105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 x14ac:dyDescent="0.3">
      <c r="A999" s="105"/>
      <c r="B999" s="105"/>
      <c r="C999" s="105"/>
      <c r="D999" s="105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 x14ac:dyDescent="0.3">
      <c r="A1000" s="105"/>
      <c r="B1000" s="105"/>
      <c r="C1000" s="105"/>
      <c r="D1000" s="105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  <row r="1001" spans="1:26" ht="15.75" customHeight="1" x14ac:dyDescent="0.3">
      <c r="A1001" s="105"/>
      <c r="B1001" s="105"/>
      <c r="C1001" s="105"/>
      <c r="D1001" s="105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4"/>
      <c r="T1001" s="74"/>
      <c r="U1001" s="74"/>
      <c r="V1001" s="74"/>
      <c r="W1001" s="74"/>
      <c r="X1001" s="74"/>
      <c r="Y1001" s="74"/>
      <c r="Z1001" s="74"/>
    </row>
    <row r="1002" spans="1:26" ht="15.75" customHeight="1" x14ac:dyDescent="0.3">
      <c r="A1002" s="105"/>
      <c r="B1002" s="105"/>
      <c r="C1002" s="105"/>
      <c r="D1002" s="105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Q1002" s="74"/>
      <c r="R1002" s="74"/>
      <c r="S1002" s="74"/>
      <c r="T1002" s="74"/>
      <c r="U1002" s="74"/>
      <c r="V1002" s="74"/>
      <c r="W1002" s="74"/>
      <c r="X1002" s="74"/>
      <c r="Y1002" s="74"/>
      <c r="Z1002" s="74"/>
    </row>
    <row r="1003" spans="1:26" ht="15.75" customHeight="1" x14ac:dyDescent="0.3">
      <c r="A1003" s="105"/>
      <c r="B1003" s="105"/>
      <c r="C1003" s="105"/>
      <c r="D1003" s="105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Q1003" s="74"/>
      <c r="R1003" s="74"/>
      <c r="S1003" s="74"/>
      <c r="T1003" s="74"/>
      <c r="U1003" s="74"/>
      <c r="V1003" s="74"/>
      <c r="W1003" s="74"/>
      <c r="X1003" s="74"/>
      <c r="Y1003" s="74"/>
      <c r="Z1003" s="74"/>
    </row>
    <row r="1004" spans="1:26" ht="15.75" customHeight="1" x14ac:dyDescent="0.3">
      <c r="A1004" s="105"/>
      <c r="B1004" s="105"/>
      <c r="C1004" s="105"/>
      <c r="D1004" s="105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4"/>
      <c r="T1004" s="74"/>
      <c r="U1004" s="74"/>
      <c r="V1004" s="74"/>
      <c r="W1004" s="74"/>
      <c r="X1004" s="74"/>
      <c r="Y1004" s="74"/>
      <c r="Z1004" s="74"/>
    </row>
    <row r="1005" spans="1:26" ht="15.75" customHeight="1" x14ac:dyDescent="0.3">
      <c r="A1005" s="105"/>
      <c r="B1005" s="105"/>
      <c r="C1005" s="105"/>
      <c r="D1005" s="105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Q1005" s="74"/>
      <c r="R1005" s="74"/>
      <c r="S1005" s="74"/>
      <c r="T1005" s="74"/>
      <c r="U1005" s="74"/>
      <c r="V1005" s="74"/>
      <c r="W1005" s="74"/>
      <c r="X1005" s="74"/>
      <c r="Y1005" s="74"/>
      <c r="Z1005" s="74"/>
    </row>
    <row r="1006" spans="1:26" ht="15.75" customHeight="1" x14ac:dyDescent="0.3">
      <c r="A1006" s="105"/>
      <c r="B1006" s="105"/>
      <c r="C1006" s="105"/>
      <c r="D1006" s="105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Q1006" s="74"/>
      <c r="R1006" s="74"/>
      <c r="S1006" s="74"/>
      <c r="T1006" s="74"/>
      <c r="U1006" s="74"/>
      <c r="V1006" s="74"/>
      <c r="W1006" s="74"/>
      <c r="X1006" s="74"/>
      <c r="Y1006" s="74"/>
      <c r="Z1006" s="74"/>
    </row>
    <row r="1007" spans="1:26" ht="15.75" customHeight="1" x14ac:dyDescent="0.3">
      <c r="A1007" s="105"/>
      <c r="B1007" s="105"/>
      <c r="C1007" s="105"/>
      <c r="D1007" s="105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Q1007" s="74"/>
      <c r="R1007" s="74"/>
      <c r="S1007" s="74"/>
      <c r="T1007" s="74"/>
      <c r="U1007" s="74"/>
      <c r="V1007" s="74"/>
      <c r="W1007" s="74"/>
      <c r="X1007" s="74"/>
      <c r="Y1007" s="74"/>
      <c r="Z1007" s="74"/>
    </row>
    <row r="1008" spans="1:26" ht="15.75" customHeight="1" x14ac:dyDescent="0.3">
      <c r="A1008" s="105"/>
      <c r="B1008" s="105"/>
      <c r="C1008" s="105"/>
      <c r="D1008" s="105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Q1008" s="74"/>
      <c r="R1008" s="74"/>
      <c r="S1008" s="74"/>
      <c r="T1008" s="74"/>
      <c r="U1008" s="74"/>
      <c r="V1008" s="74"/>
      <c r="W1008" s="74"/>
      <c r="X1008" s="74"/>
      <c r="Y1008" s="74"/>
      <c r="Z1008" s="74"/>
    </row>
    <row r="1009" spans="1:26" ht="15.75" customHeight="1" x14ac:dyDescent="0.3">
      <c r="A1009" s="105"/>
      <c r="B1009" s="105"/>
      <c r="C1009" s="105"/>
      <c r="D1009" s="105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Q1009" s="74"/>
      <c r="R1009" s="74"/>
      <c r="S1009" s="74"/>
      <c r="T1009" s="74"/>
      <c r="U1009" s="74"/>
      <c r="V1009" s="74"/>
      <c r="W1009" s="74"/>
      <c r="X1009" s="74"/>
      <c r="Y1009" s="74"/>
      <c r="Z1009" s="74"/>
    </row>
    <row r="1010" spans="1:26" ht="15.75" customHeight="1" x14ac:dyDescent="0.3">
      <c r="A1010" s="105"/>
      <c r="B1010" s="105"/>
      <c r="C1010" s="105"/>
      <c r="D1010" s="105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4"/>
      <c r="T1010" s="74"/>
      <c r="U1010" s="74"/>
      <c r="V1010" s="74"/>
      <c r="W1010" s="74"/>
      <c r="X1010" s="74"/>
      <c r="Y1010" s="74"/>
      <c r="Z1010" s="74"/>
    </row>
    <row r="1011" spans="1:26" ht="15.75" customHeight="1" x14ac:dyDescent="0.3">
      <c r="A1011" s="105"/>
      <c r="B1011" s="105"/>
      <c r="C1011" s="105"/>
      <c r="D1011" s="105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  <c r="S1011" s="74"/>
      <c r="T1011" s="74"/>
      <c r="U1011" s="74"/>
      <c r="V1011" s="74"/>
      <c r="W1011" s="74"/>
      <c r="X1011" s="74"/>
      <c r="Y1011" s="74"/>
      <c r="Z1011" s="74"/>
    </row>
    <row r="1012" spans="1:26" ht="15.75" customHeight="1" x14ac:dyDescent="0.3">
      <c r="A1012" s="105"/>
      <c r="B1012" s="105"/>
      <c r="C1012" s="105"/>
      <c r="D1012" s="105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Q1012" s="74"/>
      <c r="R1012" s="74"/>
      <c r="S1012" s="74"/>
      <c r="T1012" s="74"/>
      <c r="U1012" s="74"/>
      <c r="V1012" s="74"/>
      <c r="W1012" s="74"/>
      <c r="X1012" s="74"/>
      <c r="Y1012" s="74"/>
      <c r="Z1012" s="74"/>
    </row>
    <row r="1013" spans="1:26" ht="15.75" customHeight="1" x14ac:dyDescent="0.3">
      <c r="A1013" s="105"/>
      <c r="B1013" s="105"/>
      <c r="C1013" s="105"/>
      <c r="D1013" s="105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74"/>
      <c r="X1013" s="74"/>
      <c r="Y1013" s="74"/>
      <c r="Z1013" s="74"/>
    </row>
    <row r="1014" spans="1:26" ht="15.75" customHeight="1" x14ac:dyDescent="0.3">
      <c r="A1014" s="105"/>
      <c r="B1014" s="105"/>
      <c r="C1014" s="105"/>
      <c r="D1014" s="105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Q1014" s="74"/>
      <c r="R1014" s="74"/>
      <c r="S1014" s="74"/>
      <c r="T1014" s="74"/>
      <c r="U1014" s="74"/>
      <c r="V1014" s="74"/>
      <c r="W1014" s="74"/>
      <c r="X1014" s="74"/>
      <c r="Y1014" s="74"/>
      <c r="Z1014" s="74"/>
    </row>
    <row r="1015" spans="1:26" ht="15.75" customHeight="1" x14ac:dyDescent="0.3">
      <c r="A1015" s="105"/>
      <c r="B1015" s="105"/>
      <c r="C1015" s="105"/>
      <c r="D1015" s="105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4"/>
      <c r="U1015" s="74"/>
      <c r="V1015" s="74"/>
      <c r="W1015" s="74"/>
      <c r="X1015" s="74"/>
      <c r="Y1015" s="74"/>
      <c r="Z1015" s="74"/>
    </row>
    <row r="1016" spans="1:26" ht="15.75" customHeight="1" x14ac:dyDescent="0.3">
      <c r="A1016" s="105"/>
      <c r="B1016" s="105"/>
      <c r="C1016" s="105"/>
      <c r="D1016" s="105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4"/>
      <c r="U1016" s="74"/>
      <c r="V1016" s="74"/>
      <c r="W1016" s="74"/>
      <c r="X1016" s="74"/>
      <c r="Y1016" s="74"/>
      <c r="Z1016" s="74"/>
    </row>
    <row r="1017" spans="1:26" ht="15.75" customHeight="1" x14ac:dyDescent="0.3">
      <c r="A1017" s="105"/>
      <c r="B1017" s="105"/>
      <c r="C1017" s="105"/>
      <c r="D1017" s="105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4"/>
      <c r="U1017" s="74"/>
      <c r="V1017" s="74"/>
      <c r="W1017" s="74"/>
      <c r="X1017" s="74"/>
      <c r="Y1017" s="74"/>
      <c r="Z1017" s="74"/>
    </row>
    <row r="1018" spans="1:26" ht="15.75" customHeight="1" x14ac:dyDescent="0.3">
      <c r="A1018" s="105"/>
      <c r="B1018" s="105"/>
      <c r="C1018" s="105"/>
      <c r="D1018" s="105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4"/>
      <c r="T1018" s="74"/>
      <c r="U1018" s="74"/>
      <c r="V1018" s="74"/>
      <c r="W1018" s="74"/>
      <c r="X1018" s="74"/>
      <c r="Y1018" s="74"/>
      <c r="Z1018" s="74"/>
    </row>
    <row r="1019" spans="1:26" ht="15.75" customHeight="1" x14ac:dyDescent="0.3">
      <c r="A1019" s="105"/>
      <c r="B1019" s="105"/>
      <c r="C1019" s="105"/>
      <c r="D1019" s="105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4"/>
      <c r="U1019" s="74"/>
      <c r="V1019" s="74"/>
      <c r="W1019" s="74"/>
      <c r="X1019" s="74"/>
      <c r="Y1019" s="74"/>
      <c r="Z1019" s="74"/>
    </row>
    <row r="1020" spans="1:26" ht="15.75" customHeight="1" x14ac:dyDescent="0.3">
      <c r="A1020" s="105"/>
      <c r="B1020" s="105"/>
      <c r="C1020" s="105"/>
      <c r="D1020" s="105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Q1020" s="74"/>
      <c r="R1020" s="74"/>
      <c r="S1020" s="74"/>
      <c r="T1020" s="74"/>
      <c r="U1020" s="74"/>
      <c r="V1020" s="74"/>
      <c r="W1020" s="74"/>
      <c r="X1020" s="74"/>
      <c r="Y1020" s="74"/>
      <c r="Z1020" s="74"/>
    </row>
    <row r="1021" spans="1:26" ht="15.75" customHeight="1" x14ac:dyDescent="0.3">
      <c r="A1021" s="105"/>
      <c r="B1021" s="105"/>
      <c r="C1021" s="105"/>
      <c r="D1021" s="105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4"/>
      <c r="T1021" s="74"/>
      <c r="U1021" s="74"/>
      <c r="V1021" s="74"/>
      <c r="W1021" s="74"/>
      <c r="X1021" s="74"/>
      <c r="Y1021" s="74"/>
      <c r="Z1021" s="74"/>
    </row>
    <row r="1022" spans="1:26" ht="15.75" customHeight="1" x14ac:dyDescent="0.3">
      <c r="A1022" s="105"/>
      <c r="B1022" s="105"/>
      <c r="C1022" s="105"/>
      <c r="D1022" s="105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4"/>
      <c r="T1022" s="74"/>
      <c r="U1022" s="74"/>
      <c r="V1022" s="74"/>
      <c r="W1022" s="74"/>
      <c r="X1022" s="74"/>
      <c r="Y1022" s="74"/>
      <c r="Z1022" s="74"/>
    </row>
    <row r="1023" spans="1:26" ht="15.75" customHeight="1" x14ac:dyDescent="0.3">
      <c r="A1023" s="105"/>
      <c r="B1023" s="105"/>
      <c r="C1023" s="105"/>
      <c r="D1023" s="105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Q1023" s="74"/>
      <c r="R1023" s="74"/>
      <c r="S1023" s="74"/>
      <c r="T1023" s="74"/>
      <c r="U1023" s="74"/>
      <c r="V1023" s="74"/>
      <c r="W1023" s="74"/>
      <c r="X1023" s="74"/>
      <c r="Y1023" s="74"/>
      <c r="Z1023" s="74"/>
    </row>
    <row r="1024" spans="1:26" ht="15.75" customHeight="1" x14ac:dyDescent="0.3">
      <c r="A1024" s="105"/>
      <c r="B1024" s="105"/>
      <c r="C1024" s="105"/>
      <c r="D1024" s="105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Q1024" s="74"/>
      <c r="R1024" s="74"/>
      <c r="S1024" s="74"/>
      <c r="T1024" s="74"/>
      <c r="U1024" s="74"/>
      <c r="V1024" s="74"/>
      <c r="W1024" s="74"/>
      <c r="X1024" s="74"/>
      <c r="Y1024" s="74"/>
      <c r="Z1024" s="74"/>
    </row>
    <row r="1025" spans="1:26" ht="15.75" customHeight="1" x14ac:dyDescent="0.3">
      <c r="A1025" s="105"/>
      <c r="B1025" s="105"/>
      <c r="C1025" s="105"/>
      <c r="D1025" s="105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4"/>
      <c r="U1025" s="74"/>
      <c r="V1025" s="74"/>
      <c r="W1025" s="74"/>
      <c r="X1025" s="74"/>
      <c r="Y1025" s="74"/>
      <c r="Z1025" s="74"/>
    </row>
    <row r="1026" spans="1:26" ht="15.75" customHeight="1" x14ac:dyDescent="0.3">
      <c r="A1026" s="105"/>
      <c r="B1026" s="105"/>
      <c r="C1026" s="105"/>
      <c r="D1026" s="105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4"/>
      <c r="T1026" s="74"/>
      <c r="U1026" s="74"/>
      <c r="V1026" s="74"/>
      <c r="W1026" s="74"/>
      <c r="X1026" s="74"/>
      <c r="Y1026" s="74"/>
      <c r="Z1026" s="74"/>
    </row>
    <row r="1027" spans="1:26" ht="15.75" customHeight="1" x14ac:dyDescent="0.3">
      <c r="A1027" s="105"/>
      <c r="B1027" s="105"/>
      <c r="C1027" s="105"/>
      <c r="D1027" s="105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4"/>
      <c r="T1027" s="74"/>
      <c r="U1027" s="74"/>
      <c r="V1027" s="74"/>
      <c r="W1027" s="74"/>
      <c r="X1027" s="74"/>
      <c r="Y1027" s="74"/>
      <c r="Z1027" s="74"/>
    </row>
    <row r="1028" spans="1:26" ht="15.75" customHeight="1" x14ac:dyDescent="0.3">
      <c r="A1028" s="105"/>
      <c r="B1028" s="105"/>
      <c r="C1028" s="105"/>
      <c r="D1028" s="105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Q1028" s="74"/>
      <c r="R1028" s="74"/>
      <c r="S1028" s="74"/>
      <c r="T1028" s="74"/>
      <c r="U1028" s="74"/>
      <c r="V1028" s="74"/>
      <c r="W1028" s="74"/>
      <c r="X1028" s="74"/>
      <c r="Y1028" s="74"/>
      <c r="Z1028" s="74"/>
    </row>
    <row r="1029" spans="1:26" ht="15.75" customHeight="1" x14ac:dyDescent="0.3">
      <c r="A1029" s="105"/>
      <c r="B1029" s="105"/>
      <c r="C1029" s="105"/>
      <c r="D1029" s="105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Q1029" s="74"/>
      <c r="R1029" s="74"/>
      <c r="S1029" s="74"/>
      <c r="T1029" s="74"/>
      <c r="U1029" s="74"/>
      <c r="V1029" s="74"/>
      <c r="W1029" s="74"/>
      <c r="X1029" s="74"/>
      <c r="Y1029" s="74"/>
      <c r="Z1029" s="74"/>
    </row>
    <row r="1030" spans="1:26" ht="15.75" customHeight="1" x14ac:dyDescent="0.3">
      <c r="A1030" s="105"/>
      <c r="B1030" s="105"/>
      <c r="C1030" s="105"/>
      <c r="D1030" s="105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Q1030" s="74"/>
      <c r="R1030" s="74"/>
      <c r="S1030" s="74"/>
      <c r="T1030" s="74"/>
      <c r="U1030" s="74"/>
      <c r="V1030" s="74"/>
      <c r="W1030" s="74"/>
      <c r="X1030" s="74"/>
      <c r="Y1030" s="74"/>
      <c r="Z1030" s="74"/>
    </row>
    <row r="1031" spans="1:26" ht="15.75" customHeight="1" x14ac:dyDescent="0.3">
      <c r="A1031" s="105"/>
      <c r="B1031" s="105"/>
      <c r="C1031" s="105"/>
      <c r="D1031" s="105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Q1031" s="74"/>
      <c r="R1031" s="74"/>
      <c r="S1031" s="74"/>
      <c r="T1031" s="74"/>
      <c r="U1031" s="74"/>
      <c r="V1031" s="74"/>
      <c r="W1031" s="74"/>
      <c r="X1031" s="74"/>
      <c r="Y1031" s="74"/>
      <c r="Z1031" s="74"/>
    </row>
    <row r="1032" spans="1:26" ht="15.75" customHeight="1" x14ac:dyDescent="0.3">
      <c r="A1032" s="105"/>
      <c r="B1032" s="105"/>
      <c r="C1032" s="105"/>
      <c r="D1032" s="105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Q1032" s="74"/>
      <c r="R1032" s="74"/>
      <c r="S1032" s="74"/>
      <c r="T1032" s="74"/>
      <c r="U1032" s="74"/>
      <c r="V1032" s="74"/>
      <c r="W1032" s="74"/>
      <c r="X1032" s="74"/>
      <c r="Y1032" s="74"/>
      <c r="Z1032" s="74"/>
    </row>
    <row r="1033" spans="1:26" ht="15.75" customHeight="1" x14ac:dyDescent="0.3">
      <c r="A1033" s="105"/>
      <c r="B1033" s="105"/>
      <c r="C1033" s="105"/>
      <c r="D1033" s="105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4"/>
      <c r="U1033" s="74"/>
      <c r="V1033" s="74"/>
      <c r="W1033" s="74"/>
      <c r="X1033" s="74"/>
      <c r="Y1033" s="74"/>
      <c r="Z1033" s="74"/>
    </row>
    <row r="1034" spans="1:26" ht="15.75" customHeight="1" x14ac:dyDescent="0.3">
      <c r="A1034" s="105"/>
      <c r="B1034" s="105"/>
      <c r="C1034" s="105"/>
      <c r="D1034" s="105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4"/>
      <c r="T1034" s="74"/>
      <c r="U1034" s="74"/>
      <c r="V1034" s="74"/>
      <c r="W1034" s="74"/>
      <c r="X1034" s="74"/>
      <c r="Y1034" s="74"/>
      <c r="Z1034" s="74"/>
    </row>
    <row r="1035" spans="1:26" ht="15.75" customHeight="1" x14ac:dyDescent="0.3">
      <c r="A1035" s="105"/>
      <c r="B1035" s="105"/>
      <c r="C1035" s="105"/>
      <c r="D1035" s="105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Q1035" s="74"/>
      <c r="R1035" s="74"/>
      <c r="S1035" s="74"/>
      <c r="T1035" s="74"/>
      <c r="U1035" s="74"/>
      <c r="V1035" s="74"/>
      <c r="W1035" s="74"/>
      <c r="X1035" s="74"/>
      <c r="Y1035" s="74"/>
      <c r="Z1035" s="74"/>
    </row>
    <row r="1036" spans="1:26" ht="15.75" customHeight="1" x14ac:dyDescent="0.3">
      <c r="A1036" s="105"/>
      <c r="B1036" s="105"/>
      <c r="C1036" s="105"/>
      <c r="D1036" s="105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Q1036" s="74"/>
      <c r="R1036" s="74"/>
      <c r="S1036" s="74"/>
      <c r="T1036" s="74"/>
      <c r="U1036" s="74"/>
      <c r="V1036" s="74"/>
      <c r="W1036" s="74"/>
      <c r="X1036" s="74"/>
      <c r="Y1036" s="74"/>
      <c r="Z1036" s="74"/>
    </row>
    <row r="1037" spans="1:26" ht="15.75" customHeight="1" x14ac:dyDescent="0.3">
      <c r="A1037" s="105"/>
      <c r="B1037" s="105"/>
      <c r="C1037" s="105"/>
      <c r="D1037" s="105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4"/>
      <c r="T1037" s="74"/>
      <c r="U1037" s="74"/>
      <c r="V1037" s="74"/>
      <c r="W1037" s="74"/>
      <c r="X1037" s="74"/>
      <c r="Y1037" s="74"/>
      <c r="Z1037" s="74"/>
    </row>
    <row r="1038" spans="1:26" ht="15.75" customHeight="1" x14ac:dyDescent="0.3">
      <c r="A1038" s="105"/>
      <c r="B1038" s="105"/>
      <c r="C1038" s="105"/>
      <c r="D1038" s="105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4"/>
      <c r="T1038" s="74"/>
      <c r="U1038" s="74"/>
      <c r="V1038" s="74"/>
      <c r="W1038" s="74"/>
      <c r="X1038" s="74"/>
      <c r="Y1038" s="74"/>
      <c r="Z1038" s="74"/>
    </row>
    <row r="1039" spans="1:26" ht="15.75" customHeight="1" x14ac:dyDescent="0.3">
      <c r="A1039" s="105"/>
      <c r="B1039" s="105"/>
      <c r="C1039" s="105"/>
      <c r="D1039" s="105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4"/>
      <c r="U1039" s="74"/>
      <c r="V1039" s="74"/>
      <c r="W1039" s="74"/>
      <c r="X1039" s="74"/>
      <c r="Y1039" s="74"/>
      <c r="Z1039" s="74"/>
    </row>
    <row r="1040" spans="1:26" ht="15.75" customHeight="1" x14ac:dyDescent="0.3">
      <c r="A1040" s="105"/>
      <c r="B1040" s="105"/>
      <c r="C1040" s="105"/>
      <c r="D1040" s="105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Q1040" s="74"/>
      <c r="R1040" s="74"/>
      <c r="S1040" s="74"/>
      <c r="T1040" s="74"/>
      <c r="U1040" s="74"/>
      <c r="V1040" s="74"/>
      <c r="W1040" s="74"/>
      <c r="X1040" s="74"/>
      <c r="Y1040" s="74"/>
      <c r="Z1040" s="74"/>
    </row>
    <row r="1041" spans="1:26" ht="15.75" customHeight="1" x14ac:dyDescent="0.3">
      <c r="A1041" s="105"/>
      <c r="B1041" s="105"/>
      <c r="C1041" s="105"/>
      <c r="D1041" s="105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Q1041" s="74"/>
      <c r="R1041" s="74"/>
      <c r="S1041" s="74"/>
      <c r="T1041" s="74"/>
      <c r="U1041" s="74"/>
      <c r="V1041" s="74"/>
      <c r="W1041" s="74"/>
      <c r="X1041" s="74"/>
      <c r="Y1041" s="74"/>
      <c r="Z1041" s="74"/>
    </row>
    <row r="1042" spans="1:26" ht="15.75" customHeight="1" x14ac:dyDescent="0.3">
      <c r="A1042" s="105"/>
      <c r="B1042" s="105"/>
      <c r="C1042" s="105"/>
      <c r="D1042" s="105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Q1042" s="74"/>
      <c r="R1042" s="74"/>
      <c r="S1042" s="74"/>
      <c r="T1042" s="74"/>
      <c r="U1042" s="74"/>
      <c r="V1042" s="74"/>
      <c r="W1042" s="74"/>
      <c r="X1042" s="74"/>
      <c r="Y1042" s="74"/>
      <c r="Z1042" s="74"/>
    </row>
    <row r="1043" spans="1:26" ht="15.75" customHeight="1" x14ac:dyDescent="0.3">
      <c r="A1043" s="105"/>
      <c r="B1043" s="105"/>
      <c r="C1043" s="105"/>
      <c r="D1043" s="105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Q1043" s="74"/>
      <c r="R1043" s="74"/>
      <c r="S1043" s="74"/>
      <c r="T1043" s="74"/>
      <c r="U1043" s="74"/>
      <c r="V1043" s="74"/>
      <c r="W1043" s="74"/>
      <c r="X1043" s="74"/>
      <c r="Y1043" s="74"/>
      <c r="Z1043" s="74"/>
    </row>
    <row r="1044" spans="1:26" ht="15.75" customHeight="1" x14ac:dyDescent="0.3">
      <c r="A1044" s="105"/>
      <c r="B1044" s="105"/>
      <c r="C1044" s="105"/>
      <c r="D1044" s="105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4"/>
      <c r="T1044" s="74"/>
      <c r="U1044" s="74"/>
      <c r="V1044" s="74"/>
      <c r="W1044" s="74"/>
      <c r="X1044" s="74"/>
      <c r="Y1044" s="74"/>
      <c r="Z1044" s="74"/>
    </row>
    <row r="1045" spans="1:26" ht="15.75" customHeight="1" x14ac:dyDescent="0.3">
      <c r="A1045" s="105"/>
      <c r="B1045" s="105"/>
      <c r="C1045" s="105"/>
      <c r="D1045" s="105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4"/>
      <c r="T1045" s="74"/>
      <c r="U1045" s="74"/>
      <c r="V1045" s="74"/>
      <c r="W1045" s="74"/>
      <c r="X1045" s="74"/>
      <c r="Y1045" s="74"/>
      <c r="Z1045" s="74"/>
    </row>
    <row r="1046" spans="1:26" ht="15.75" customHeight="1" x14ac:dyDescent="0.3">
      <c r="A1046" s="105"/>
      <c r="B1046" s="105"/>
      <c r="C1046" s="105"/>
      <c r="D1046" s="105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Q1046" s="74"/>
      <c r="R1046" s="74"/>
      <c r="S1046" s="74"/>
      <c r="T1046" s="74"/>
      <c r="U1046" s="74"/>
      <c r="V1046" s="74"/>
      <c r="W1046" s="74"/>
      <c r="X1046" s="74"/>
      <c r="Y1046" s="74"/>
      <c r="Z1046" s="74"/>
    </row>
    <row r="1047" spans="1:26" ht="15.75" customHeight="1" x14ac:dyDescent="0.3">
      <c r="A1047" s="105"/>
      <c r="B1047" s="105"/>
      <c r="C1047" s="105"/>
      <c r="D1047" s="105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4"/>
      <c r="U1047" s="74"/>
      <c r="V1047" s="74"/>
      <c r="W1047" s="74"/>
      <c r="X1047" s="74"/>
      <c r="Y1047" s="74"/>
      <c r="Z1047" s="74"/>
    </row>
    <row r="1048" spans="1:26" ht="15.75" customHeight="1" x14ac:dyDescent="0.3">
      <c r="A1048" s="105"/>
      <c r="B1048" s="105"/>
      <c r="C1048" s="105"/>
      <c r="D1048" s="105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4"/>
      <c r="U1048" s="74"/>
      <c r="V1048" s="74"/>
      <c r="W1048" s="74"/>
      <c r="X1048" s="74"/>
      <c r="Y1048" s="74"/>
      <c r="Z1048" s="74"/>
    </row>
    <row r="1049" spans="1:26" ht="15.75" customHeight="1" x14ac:dyDescent="0.3">
      <c r="A1049" s="105"/>
      <c r="B1049" s="105"/>
      <c r="C1049" s="105"/>
      <c r="D1049" s="105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4"/>
      <c r="T1049" s="74"/>
      <c r="U1049" s="74"/>
      <c r="V1049" s="74"/>
      <c r="W1049" s="74"/>
      <c r="X1049" s="74"/>
      <c r="Y1049" s="74"/>
      <c r="Z1049" s="74"/>
    </row>
    <row r="1050" spans="1:26" ht="15.75" customHeight="1" x14ac:dyDescent="0.3">
      <c r="A1050" s="105"/>
      <c r="B1050" s="105"/>
      <c r="C1050" s="105"/>
      <c r="D1050" s="105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Q1050" s="74"/>
      <c r="R1050" s="74"/>
      <c r="S1050" s="74"/>
      <c r="T1050" s="74"/>
      <c r="U1050" s="74"/>
      <c r="V1050" s="74"/>
      <c r="W1050" s="74"/>
      <c r="X1050" s="74"/>
      <c r="Y1050" s="74"/>
      <c r="Z1050" s="74"/>
    </row>
    <row r="1051" spans="1:26" ht="15.75" customHeight="1" x14ac:dyDescent="0.3">
      <c r="A1051" s="105"/>
      <c r="B1051" s="105"/>
      <c r="C1051" s="105"/>
      <c r="D1051" s="105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Q1051" s="74"/>
      <c r="R1051" s="74"/>
      <c r="S1051" s="74"/>
      <c r="T1051" s="74"/>
      <c r="U1051" s="74"/>
      <c r="V1051" s="74"/>
      <c r="W1051" s="74"/>
      <c r="X1051" s="74"/>
      <c r="Y1051" s="74"/>
      <c r="Z1051" s="74"/>
    </row>
    <row r="1052" spans="1:26" ht="15.75" customHeight="1" x14ac:dyDescent="0.3">
      <c r="A1052" s="105"/>
      <c r="B1052" s="105"/>
      <c r="C1052" s="105"/>
      <c r="D1052" s="105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Q1052" s="74"/>
      <c r="R1052" s="74"/>
      <c r="S1052" s="74"/>
      <c r="T1052" s="74"/>
      <c r="U1052" s="74"/>
      <c r="V1052" s="74"/>
      <c r="W1052" s="74"/>
      <c r="X1052" s="74"/>
      <c r="Y1052" s="74"/>
      <c r="Z1052" s="74"/>
    </row>
    <row r="1053" spans="1:26" ht="15.75" customHeight="1" x14ac:dyDescent="0.3">
      <c r="A1053" s="105"/>
      <c r="B1053" s="105"/>
      <c r="C1053" s="105"/>
      <c r="D1053" s="105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4"/>
      <c r="U1053" s="74"/>
      <c r="V1053" s="74"/>
      <c r="W1053" s="74"/>
      <c r="X1053" s="74"/>
      <c r="Y1053" s="74"/>
      <c r="Z1053" s="74"/>
    </row>
    <row r="1054" spans="1:26" ht="15.75" customHeight="1" x14ac:dyDescent="0.3">
      <c r="A1054" s="105"/>
      <c r="B1054" s="105"/>
      <c r="C1054" s="105"/>
      <c r="D1054" s="105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4"/>
      <c r="T1054" s="74"/>
      <c r="U1054" s="74"/>
      <c r="V1054" s="74"/>
      <c r="W1054" s="74"/>
      <c r="X1054" s="74"/>
      <c r="Y1054" s="74"/>
      <c r="Z1054" s="74"/>
    </row>
    <row r="1055" spans="1:26" ht="15.75" customHeight="1" x14ac:dyDescent="0.3">
      <c r="A1055" s="105"/>
      <c r="B1055" s="105"/>
      <c r="C1055" s="105"/>
      <c r="D1055" s="105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4"/>
      <c r="U1055" s="74"/>
      <c r="V1055" s="74"/>
      <c r="W1055" s="74"/>
      <c r="X1055" s="74"/>
      <c r="Y1055" s="74"/>
      <c r="Z1055" s="74"/>
    </row>
    <row r="1056" spans="1:26" ht="15.75" customHeight="1" x14ac:dyDescent="0.3">
      <c r="A1056" s="105"/>
      <c r="B1056" s="105"/>
      <c r="C1056" s="105"/>
      <c r="D1056" s="105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4"/>
      <c r="U1056" s="74"/>
      <c r="V1056" s="74"/>
      <c r="W1056" s="74"/>
      <c r="X1056" s="74"/>
      <c r="Y1056" s="74"/>
      <c r="Z1056" s="74"/>
    </row>
    <row r="1057" spans="1:26" ht="15.75" customHeight="1" x14ac:dyDescent="0.3">
      <c r="A1057" s="105"/>
      <c r="B1057" s="105"/>
      <c r="C1057" s="105"/>
      <c r="D1057" s="105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4"/>
      <c r="U1057" s="74"/>
      <c r="V1057" s="74"/>
      <c r="W1057" s="74"/>
      <c r="X1057" s="74"/>
      <c r="Y1057" s="74"/>
      <c r="Z1057" s="74"/>
    </row>
    <row r="1058" spans="1:26" ht="15.75" customHeight="1" x14ac:dyDescent="0.3">
      <c r="A1058" s="105"/>
      <c r="B1058" s="105"/>
      <c r="C1058" s="105"/>
      <c r="D1058" s="105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4"/>
      <c r="U1058" s="74"/>
      <c r="V1058" s="74"/>
      <c r="W1058" s="74"/>
      <c r="X1058" s="74"/>
      <c r="Y1058" s="74"/>
      <c r="Z1058" s="74"/>
    </row>
    <row r="1059" spans="1:26" ht="15.75" customHeight="1" x14ac:dyDescent="0.3">
      <c r="A1059" s="105"/>
      <c r="B1059" s="105"/>
      <c r="C1059" s="105"/>
      <c r="D1059" s="105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4"/>
      <c r="T1059" s="74"/>
      <c r="U1059" s="74"/>
      <c r="V1059" s="74"/>
      <c r="W1059" s="74"/>
      <c r="X1059" s="74"/>
      <c r="Y1059" s="74"/>
      <c r="Z1059" s="74"/>
    </row>
    <row r="1060" spans="1:26" ht="15.75" customHeight="1" x14ac:dyDescent="0.3">
      <c r="A1060" s="105"/>
      <c r="B1060" s="105"/>
      <c r="C1060" s="105"/>
      <c r="D1060" s="105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4"/>
      <c r="T1060" s="74"/>
      <c r="U1060" s="74"/>
      <c r="V1060" s="74"/>
      <c r="W1060" s="74"/>
      <c r="X1060" s="74"/>
      <c r="Y1060" s="74"/>
      <c r="Z1060" s="74"/>
    </row>
    <row r="1061" spans="1:26" ht="15.75" customHeight="1" x14ac:dyDescent="0.3">
      <c r="A1061" s="105"/>
      <c r="B1061" s="105"/>
      <c r="C1061" s="105"/>
      <c r="D1061" s="105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4"/>
      <c r="T1061" s="74"/>
      <c r="U1061" s="74"/>
      <c r="V1061" s="74"/>
      <c r="W1061" s="74"/>
      <c r="X1061" s="74"/>
      <c r="Y1061" s="74"/>
      <c r="Z1061" s="74"/>
    </row>
    <row r="1062" spans="1:26" ht="15.75" customHeight="1" x14ac:dyDescent="0.3">
      <c r="A1062" s="105"/>
      <c r="B1062" s="105"/>
      <c r="C1062" s="105"/>
      <c r="D1062" s="105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Q1062" s="74"/>
      <c r="R1062" s="74"/>
      <c r="S1062" s="74"/>
      <c r="T1062" s="74"/>
      <c r="U1062" s="74"/>
      <c r="V1062" s="74"/>
      <c r="W1062" s="74"/>
      <c r="X1062" s="74"/>
      <c r="Y1062" s="74"/>
      <c r="Z1062" s="74"/>
    </row>
    <row r="1063" spans="1:26" ht="15.75" customHeight="1" x14ac:dyDescent="0.3">
      <c r="A1063" s="105"/>
      <c r="B1063" s="105"/>
      <c r="C1063" s="105"/>
      <c r="D1063" s="105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Q1063" s="74"/>
      <c r="R1063" s="74"/>
      <c r="S1063" s="74"/>
      <c r="T1063" s="74"/>
      <c r="U1063" s="74"/>
      <c r="V1063" s="74"/>
      <c r="W1063" s="74"/>
      <c r="X1063" s="74"/>
      <c r="Y1063" s="74"/>
      <c r="Z1063" s="74"/>
    </row>
    <row r="1064" spans="1:26" ht="15.75" customHeight="1" x14ac:dyDescent="0.3">
      <c r="A1064" s="105"/>
      <c r="B1064" s="105"/>
      <c r="C1064" s="105"/>
      <c r="D1064" s="105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4"/>
      <c r="T1064" s="74"/>
      <c r="U1064" s="74"/>
      <c r="V1064" s="74"/>
      <c r="W1064" s="74"/>
      <c r="X1064" s="74"/>
      <c r="Y1064" s="74"/>
      <c r="Z1064" s="74"/>
    </row>
    <row r="1065" spans="1:26" ht="15.75" customHeight="1" x14ac:dyDescent="0.3">
      <c r="A1065" s="105"/>
      <c r="B1065" s="105"/>
      <c r="C1065" s="105"/>
      <c r="D1065" s="105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Q1065" s="74"/>
      <c r="R1065" s="74"/>
      <c r="S1065" s="74"/>
      <c r="T1065" s="74"/>
      <c r="U1065" s="74"/>
      <c r="V1065" s="74"/>
      <c r="W1065" s="74"/>
      <c r="X1065" s="74"/>
      <c r="Y1065" s="74"/>
      <c r="Z1065" s="74"/>
    </row>
    <row r="1066" spans="1:26" ht="15.75" customHeight="1" x14ac:dyDescent="0.3">
      <c r="A1066" s="105"/>
      <c r="B1066" s="105"/>
      <c r="C1066" s="105"/>
      <c r="D1066" s="105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Q1066" s="74"/>
      <c r="R1066" s="74"/>
      <c r="S1066" s="74"/>
      <c r="T1066" s="74"/>
      <c r="U1066" s="74"/>
      <c r="V1066" s="74"/>
      <c r="W1066" s="74"/>
      <c r="X1066" s="74"/>
      <c r="Y1066" s="74"/>
      <c r="Z1066" s="74"/>
    </row>
    <row r="1067" spans="1:26" ht="15.75" customHeight="1" x14ac:dyDescent="0.3">
      <c r="A1067" s="105"/>
      <c r="B1067" s="105"/>
      <c r="C1067" s="105"/>
      <c r="D1067" s="105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Q1067" s="74"/>
      <c r="R1067" s="74"/>
      <c r="S1067" s="74"/>
      <c r="T1067" s="74"/>
      <c r="U1067" s="74"/>
      <c r="V1067" s="74"/>
      <c r="W1067" s="74"/>
      <c r="X1067" s="74"/>
      <c r="Y1067" s="74"/>
      <c r="Z1067" s="74"/>
    </row>
    <row r="1068" spans="1:26" ht="15.75" customHeight="1" x14ac:dyDescent="0.3">
      <c r="A1068" s="105"/>
      <c r="B1068" s="105"/>
      <c r="C1068" s="105"/>
      <c r="D1068" s="105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Q1068" s="74"/>
      <c r="R1068" s="74"/>
      <c r="S1068" s="74"/>
      <c r="T1068" s="74"/>
      <c r="U1068" s="74"/>
      <c r="V1068" s="74"/>
      <c r="W1068" s="74"/>
      <c r="X1068" s="74"/>
      <c r="Y1068" s="74"/>
      <c r="Z1068" s="74"/>
    </row>
    <row r="1069" spans="1:26" ht="15.75" customHeight="1" x14ac:dyDescent="0.3">
      <c r="A1069" s="105"/>
      <c r="B1069" s="105"/>
      <c r="C1069" s="105"/>
      <c r="D1069" s="105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Q1069" s="74"/>
      <c r="R1069" s="74"/>
      <c r="S1069" s="74"/>
      <c r="T1069" s="74"/>
      <c r="U1069" s="74"/>
      <c r="V1069" s="74"/>
      <c r="W1069" s="74"/>
      <c r="X1069" s="74"/>
      <c r="Y1069" s="74"/>
      <c r="Z1069" s="74"/>
    </row>
    <row r="1070" spans="1:26" ht="15.75" customHeight="1" x14ac:dyDescent="0.3">
      <c r="A1070" s="105"/>
      <c r="B1070" s="105"/>
      <c r="C1070" s="105"/>
      <c r="D1070" s="105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4"/>
      <c r="T1070" s="74"/>
      <c r="U1070" s="74"/>
      <c r="V1070" s="74"/>
      <c r="W1070" s="74"/>
      <c r="X1070" s="74"/>
      <c r="Y1070" s="74"/>
      <c r="Z1070" s="74"/>
    </row>
    <row r="1071" spans="1:26" ht="15.75" customHeight="1" x14ac:dyDescent="0.3">
      <c r="A1071" s="105"/>
      <c r="B1071" s="105"/>
      <c r="C1071" s="105"/>
      <c r="D1071" s="105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Q1071" s="74"/>
      <c r="R1071" s="74"/>
      <c r="S1071" s="74"/>
      <c r="T1071" s="74"/>
      <c r="U1071" s="74"/>
      <c r="V1071" s="74"/>
      <c r="W1071" s="74"/>
      <c r="X1071" s="74"/>
      <c r="Y1071" s="74"/>
      <c r="Z1071" s="74"/>
    </row>
    <row r="1072" spans="1:26" ht="15.75" customHeight="1" x14ac:dyDescent="0.3">
      <c r="A1072" s="105"/>
      <c r="B1072" s="105"/>
      <c r="C1072" s="105"/>
      <c r="D1072" s="105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4"/>
      <c r="T1072" s="74"/>
      <c r="U1072" s="74"/>
      <c r="V1072" s="74"/>
      <c r="W1072" s="74"/>
      <c r="X1072" s="74"/>
      <c r="Y1072" s="74"/>
      <c r="Z1072" s="74"/>
    </row>
    <row r="1073" spans="1:26" ht="15.75" customHeight="1" x14ac:dyDescent="0.3">
      <c r="A1073" s="105"/>
      <c r="B1073" s="105"/>
      <c r="C1073" s="105"/>
      <c r="D1073" s="105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74"/>
      <c r="R1073" s="74"/>
      <c r="S1073" s="74"/>
      <c r="T1073" s="74"/>
      <c r="U1073" s="74"/>
      <c r="V1073" s="74"/>
      <c r="W1073" s="74"/>
      <c r="X1073" s="74"/>
      <c r="Y1073" s="74"/>
      <c r="Z1073" s="74"/>
    </row>
    <row r="1074" spans="1:26" ht="15.75" customHeight="1" x14ac:dyDescent="0.3">
      <c r="A1074" s="105"/>
      <c r="B1074" s="105"/>
      <c r="C1074" s="105"/>
      <c r="D1074" s="105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Q1074" s="74"/>
      <c r="R1074" s="74"/>
      <c r="S1074" s="74"/>
      <c r="T1074" s="74"/>
      <c r="U1074" s="74"/>
      <c r="V1074" s="74"/>
      <c r="W1074" s="74"/>
      <c r="X1074" s="74"/>
      <c r="Y1074" s="74"/>
      <c r="Z1074" s="74"/>
    </row>
    <row r="1075" spans="1:26" ht="15.75" customHeight="1" x14ac:dyDescent="0.3">
      <c r="A1075" s="105"/>
      <c r="B1075" s="105"/>
      <c r="C1075" s="105"/>
      <c r="D1075" s="105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4"/>
      <c r="T1075" s="74"/>
      <c r="U1075" s="74"/>
      <c r="V1075" s="74"/>
      <c r="W1075" s="74"/>
      <c r="X1075" s="74"/>
      <c r="Y1075" s="74"/>
      <c r="Z1075" s="74"/>
    </row>
    <row r="1076" spans="1:26" ht="15.75" customHeight="1" x14ac:dyDescent="0.3">
      <c r="A1076" s="105"/>
      <c r="B1076" s="105"/>
      <c r="C1076" s="105"/>
      <c r="D1076" s="105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4"/>
      <c r="T1076" s="74"/>
      <c r="U1076" s="74"/>
      <c r="V1076" s="74"/>
      <c r="W1076" s="74"/>
      <c r="X1076" s="74"/>
      <c r="Y1076" s="74"/>
      <c r="Z1076" s="74"/>
    </row>
    <row r="1077" spans="1:26" ht="15.75" customHeight="1" x14ac:dyDescent="0.3">
      <c r="A1077" s="105"/>
      <c r="B1077" s="105"/>
      <c r="C1077" s="105"/>
      <c r="D1077" s="105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Q1077" s="74"/>
      <c r="R1077" s="74"/>
      <c r="S1077" s="74"/>
      <c r="T1077" s="74"/>
      <c r="U1077" s="74"/>
      <c r="V1077" s="74"/>
      <c r="W1077" s="74"/>
      <c r="X1077" s="74"/>
      <c r="Y1077" s="74"/>
      <c r="Z1077" s="74"/>
    </row>
    <row r="1078" spans="1:26" ht="15.75" customHeight="1" x14ac:dyDescent="0.3">
      <c r="A1078" s="105"/>
      <c r="B1078" s="105"/>
      <c r="C1078" s="105"/>
      <c r="D1078" s="105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Q1078" s="74"/>
      <c r="R1078" s="74"/>
      <c r="S1078" s="74"/>
      <c r="T1078" s="74"/>
      <c r="U1078" s="74"/>
      <c r="V1078" s="74"/>
      <c r="W1078" s="74"/>
      <c r="X1078" s="74"/>
      <c r="Y1078" s="74"/>
      <c r="Z1078" s="74"/>
    </row>
    <row r="1079" spans="1:26" ht="15.75" customHeight="1" x14ac:dyDescent="0.3">
      <c r="A1079" s="105"/>
      <c r="B1079" s="105"/>
      <c r="C1079" s="105"/>
      <c r="D1079" s="105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Q1079" s="74"/>
      <c r="R1079" s="74"/>
      <c r="S1079" s="74"/>
      <c r="T1079" s="74"/>
      <c r="U1079" s="74"/>
      <c r="V1079" s="74"/>
      <c r="W1079" s="74"/>
      <c r="X1079" s="74"/>
      <c r="Y1079" s="74"/>
      <c r="Z1079" s="74"/>
    </row>
    <row r="1080" spans="1:26" ht="15.75" customHeight="1" x14ac:dyDescent="0.3">
      <c r="A1080" s="105"/>
      <c r="B1080" s="105"/>
      <c r="C1080" s="105"/>
      <c r="D1080" s="105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4"/>
      <c r="T1080" s="74"/>
      <c r="U1080" s="74"/>
      <c r="V1080" s="74"/>
      <c r="W1080" s="74"/>
      <c r="X1080" s="74"/>
      <c r="Y1080" s="74"/>
      <c r="Z1080" s="74"/>
    </row>
    <row r="1081" spans="1:26" ht="15.75" customHeight="1" x14ac:dyDescent="0.3">
      <c r="A1081" s="105"/>
      <c r="B1081" s="105"/>
      <c r="C1081" s="105"/>
      <c r="D1081" s="105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4"/>
      <c r="T1081" s="74"/>
      <c r="U1081" s="74"/>
      <c r="V1081" s="74"/>
      <c r="W1081" s="74"/>
      <c r="X1081" s="74"/>
      <c r="Y1081" s="74"/>
      <c r="Z1081" s="74"/>
    </row>
    <row r="1082" spans="1:26" ht="15.75" customHeight="1" x14ac:dyDescent="0.3">
      <c r="A1082" s="105"/>
      <c r="B1082" s="105"/>
      <c r="C1082" s="105"/>
      <c r="D1082" s="105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4"/>
      <c r="T1082" s="74"/>
      <c r="U1082" s="74"/>
      <c r="V1082" s="74"/>
      <c r="W1082" s="74"/>
      <c r="X1082" s="74"/>
      <c r="Y1082" s="74"/>
      <c r="Z1082" s="74"/>
    </row>
    <row r="1083" spans="1:26" ht="15.75" customHeight="1" x14ac:dyDescent="0.3">
      <c r="A1083" s="105"/>
      <c r="B1083" s="105"/>
      <c r="C1083" s="105"/>
      <c r="D1083" s="105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Q1083" s="74"/>
      <c r="R1083" s="74"/>
      <c r="S1083" s="74"/>
      <c r="T1083" s="74"/>
      <c r="U1083" s="74"/>
      <c r="V1083" s="74"/>
      <c r="W1083" s="74"/>
      <c r="X1083" s="74"/>
      <c r="Y1083" s="74"/>
      <c r="Z1083" s="74"/>
    </row>
    <row r="1084" spans="1:26" ht="15.75" customHeight="1" x14ac:dyDescent="0.3">
      <c r="A1084" s="105"/>
      <c r="B1084" s="105"/>
      <c r="C1084" s="105"/>
      <c r="D1084" s="105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4"/>
      <c r="U1084" s="74"/>
      <c r="V1084" s="74"/>
      <c r="W1084" s="74"/>
      <c r="X1084" s="74"/>
      <c r="Y1084" s="74"/>
      <c r="Z1084" s="74"/>
    </row>
    <row r="1085" spans="1:26" ht="15.75" customHeight="1" x14ac:dyDescent="0.3">
      <c r="A1085" s="105"/>
      <c r="B1085" s="105"/>
      <c r="C1085" s="105"/>
      <c r="D1085" s="105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4"/>
      <c r="U1085" s="74"/>
      <c r="V1085" s="74"/>
      <c r="W1085" s="74"/>
      <c r="X1085" s="74"/>
      <c r="Y1085" s="74"/>
      <c r="Z1085" s="74"/>
    </row>
    <row r="1086" spans="1:26" ht="15.75" customHeight="1" x14ac:dyDescent="0.3">
      <c r="A1086" s="105"/>
      <c r="B1086" s="105"/>
      <c r="C1086" s="105"/>
      <c r="D1086" s="105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4"/>
      <c r="T1086" s="74"/>
      <c r="U1086" s="74"/>
      <c r="V1086" s="74"/>
      <c r="W1086" s="74"/>
      <c r="X1086" s="74"/>
      <c r="Y1086" s="74"/>
      <c r="Z1086" s="74"/>
    </row>
    <row r="1087" spans="1:26" ht="15.75" customHeight="1" x14ac:dyDescent="0.3">
      <c r="A1087" s="105"/>
      <c r="B1087" s="105"/>
      <c r="C1087" s="105"/>
      <c r="D1087" s="105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Q1087" s="74"/>
      <c r="R1087" s="74"/>
      <c r="S1087" s="74"/>
      <c r="T1087" s="74"/>
      <c r="U1087" s="74"/>
      <c r="V1087" s="74"/>
      <c r="W1087" s="74"/>
      <c r="X1087" s="74"/>
      <c r="Y1087" s="74"/>
      <c r="Z1087" s="74"/>
    </row>
    <row r="1088" spans="1:26" ht="15.75" customHeight="1" x14ac:dyDescent="0.3">
      <c r="A1088" s="105"/>
      <c r="B1088" s="105"/>
      <c r="C1088" s="105"/>
      <c r="D1088" s="105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Q1088" s="74"/>
      <c r="R1088" s="74"/>
      <c r="S1088" s="74"/>
      <c r="T1088" s="74"/>
      <c r="U1088" s="74"/>
      <c r="V1088" s="74"/>
      <c r="W1088" s="74"/>
      <c r="X1088" s="74"/>
      <c r="Y1088" s="74"/>
      <c r="Z1088" s="74"/>
    </row>
    <row r="1089" spans="1:26" ht="15.75" customHeight="1" x14ac:dyDescent="0.3">
      <c r="A1089" s="105"/>
      <c r="B1089" s="105"/>
      <c r="C1089" s="105"/>
      <c r="D1089" s="105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Q1089" s="74"/>
      <c r="R1089" s="74"/>
      <c r="S1089" s="74"/>
      <c r="T1089" s="74"/>
      <c r="U1089" s="74"/>
      <c r="V1089" s="74"/>
      <c r="W1089" s="74"/>
      <c r="X1089" s="74"/>
      <c r="Y1089" s="74"/>
      <c r="Z1089" s="74"/>
    </row>
    <row r="1090" spans="1:26" ht="15.75" customHeight="1" x14ac:dyDescent="0.3">
      <c r="A1090" s="105"/>
      <c r="B1090" s="105"/>
      <c r="C1090" s="105"/>
      <c r="D1090" s="105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Q1090" s="74"/>
      <c r="R1090" s="74"/>
      <c r="S1090" s="74"/>
      <c r="T1090" s="74"/>
      <c r="U1090" s="74"/>
      <c r="V1090" s="74"/>
      <c r="W1090" s="74"/>
      <c r="X1090" s="74"/>
      <c r="Y1090" s="74"/>
      <c r="Z1090" s="74"/>
    </row>
    <row r="1091" spans="1:26" ht="15.75" customHeight="1" x14ac:dyDescent="0.3">
      <c r="A1091" s="105"/>
      <c r="B1091" s="105"/>
      <c r="C1091" s="105"/>
      <c r="D1091" s="105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4"/>
      <c r="T1091" s="74"/>
      <c r="U1091" s="74"/>
      <c r="V1091" s="74"/>
      <c r="W1091" s="74"/>
      <c r="X1091" s="74"/>
      <c r="Y1091" s="74"/>
      <c r="Z1091" s="74"/>
    </row>
    <row r="1092" spans="1:26" ht="15.75" customHeight="1" x14ac:dyDescent="0.3">
      <c r="A1092" s="105"/>
      <c r="B1092" s="105"/>
      <c r="C1092" s="105"/>
      <c r="D1092" s="105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74"/>
      <c r="R1092" s="74"/>
      <c r="S1092" s="74"/>
      <c r="T1092" s="74"/>
      <c r="U1092" s="74"/>
      <c r="V1092" s="74"/>
      <c r="W1092" s="74"/>
      <c r="X1092" s="74"/>
      <c r="Y1092" s="74"/>
      <c r="Z1092" s="74"/>
    </row>
    <row r="1093" spans="1:26" ht="15.75" customHeight="1" x14ac:dyDescent="0.3">
      <c r="A1093" s="105"/>
      <c r="B1093" s="105"/>
      <c r="C1093" s="105"/>
      <c r="D1093" s="105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4"/>
      <c r="U1093" s="74"/>
      <c r="V1093" s="74"/>
      <c r="W1093" s="74"/>
      <c r="X1093" s="74"/>
      <c r="Y1093" s="74"/>
      <c r="Z1093" s="74"/>
    </row>
    <row r="1094" spans="1:26" ht="15.75" customHeight="1" x14ac:dyDescent="0.3">
      <c r="A1094" s="105"/>
      <c r="B1094" s="105"/>
      <c r="C1094" s="105"/>
      <c r="D1094" s="105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4"/>
      <c r="T1094" s="74"/>
      <c r="U1094" s="74"/>
      <c r="V1094" s="74"/>
      <c r="W1094" s="74"/>
      <c r="X1094" s="74"/>
      <c r="Y1094" s="74"/>
      <c r="Z1094" s="74"/>
    </row>
    <row r="1095" spans="1:26" ht="15.75" customHeight="1" x14ac:dyDescent="0.3">
      <c r="A1095" s="105"/>
      <c r="B1095" s="105"/>
      <c r="C1095" s="105"/>
      <c r="D1095" s="105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Q1095" s="74"/>
      <c r="R1095" s="74"/>
      <c r="S1095" s="74"/>
      <c r="T1095" s="74"/>
      <c r="U1095" s="74"/>
      <c r="V1095" s="74"/>
      <c r="W1095" s="74"/>
      <c r="X1095" s="74"/>
      <c r="Y1095" s="74"/>
      <c r="Z1095" s="74"/>
    </row>
    <row r="1096" spans="1:26" ht="15.75" customHeight="1" x14ac:dyDescent="0.3">
      <c r="A1096" s="105"/>
      <c r="B1096" s="105"/>
      <c r="C1096" s="105"/>
      <c r="D1096" s="105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4"/>
      <c r="U1096" s="74"/>
      <c r="V1096" s="74"/>
      <c r="W1096" s="74"/>
      <c r="X1096" s="74"/>
      <c r="Y1096" s="74"/>
      <c r="Z1096" s="74"/>
    </row>
    <row r="1097" spans="1:26" ht="15.75" customHeight="1" x14ac:dyDescent="0.3">
      <c r="A1097" s="105"/>
      <c r="B1097" s="105"/>
      <c r="C1097" s="105"/>
      <c r="D1097" s="105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4"/>
      <c r="U1097" s="74"/>
      <c r="V1097" s="74"/>
      <c r="W1097" s="74"/>
      <c r="X1097" s="74"/>
      <c r="Y1097" s="74"/>
      <c r="Z1097" s="74"/>
    </row>
    <row r="1098" spans="1:26" ht="15.75" customHeight="1" x14ac:dyDescent="0.3">
      <c r="A1098" s="105"/>
      <c r="B1098" s="105"/>
      <c r="C1098" s="105"/>
      <c r="D1098" s="105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4"/>
      <c r="U1098" s="74"/>
      <c r="V1098" s="74"/>
      <c r="W1098" s="74"/>
      <c r="X1098" s="74"/>
      <c r="Y1098" s="74"/>
      <c r="Z1098" s="74"/>
    </row>
    <row r="1099" spans="1:26" ht="15.75" customHeight="1" x14ac:dyDescent="0.3">
      <c r="A1099" s="105"/>
      <c r="B1099" s="105"/>
      <c r="C1099" s="105"/>
      <c r="D1099" s="105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Q1099" s="74"/>
      <c r="R1099" s="74"/>
      <c r="S1099" s="74"/>
      <c r="T1099" s="74"/>
      <c r="U1099" s="74"/>
      <c r="V1099" s="74"/>
      <c r="W1099" s="74"/>
      <c r="X1099" s="74"/>
      <c r="Y1099" s="74"/>
      <c r="Z1099" s="74"/>
    </row>
    <row r="1100" spans="1:26" ht="15.75" customHeight="1" x14ac:dyDescent="0.3">
      <c r="A1100" s="105"/>
      <c r="B1100" s="105"/>
      <c r="C1100" s="105"/>
      <c r="D1100" s="105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74"/>
      <c r="R1100" s="74"/>
      <c r="S1100" s="74"/>
      <c r="T1100" s="74"/>
      <c r="U1100" s="74"/>
      <c r="V1100" s="74"/>
      <c r="W1100" s="74"/>
      <c r="X1100" s="74"/>
      <c r="Y1100" s="74"/>
      <c r="Z1100" s="74"/>
    </row>
    <row r="1101" spans="1:26" ht="15.75" customHeight="1" x14ac:dyDescent="0.3">
      <c r="A1101" s="105"/>
      <c r="B1101" s="105"/>
      <c r="C1101" s="105"/>
      <c r="D1101" s="105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4"/>
      <c r="T1101" s="74"/>
      <c r="U1101" s="74"/>
      <c r="V1101" s="74"/>
      <c r="W1101" s="74"/>
      <c r="X1101" s="74"/>
      <c r="Y1101" s="74"/>
      <c r="Z1101" s="74"/>
    </row>
    <row r="1102" spans="1:26" ht="15.75" customHeight="1" x14ac:dyDescent="0.3">
      <c r="A1102" s="105"/>
      <c r="B1102" s="105"/>
      <c r="C1102" s="105"/>
      <c r="D1102" s="105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74"/>
      <c r="R1102" s="74"/>
      <c r="S1102" s="74"/>
      <c r="T1102" s="74"/>
      <c r="U1102" s="74"/>
      <c r="V1102" s="74"/>
      <c r="W1102" s="74"/>
      <c r="X1102" s="74"/>
      <c r="Y1102" s="74"/>
      <c r="Z1102" s="74"/>
    </row>
    <row r="1103" spans="1:26" ht="15.75" customHeight="1" x14ac:dyDescent="0.3">
      <c r="A1103" s="105"/>
      <c r="B1103" s="105"/>
      <c r="C1103" s="105"/>
      <c r="D1103" s="105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Q1103" s="74"/>
      <c r="R1103" s="74"/>
      <c r="S1103" s="74"/>
      <c r="T1103" s="74"/>
      <c r="U1103" s="74"/>
      <c r="V1103" s="74"/>
      <c r="W1103" s="74"/>
      <c r="X1103" s="74"/>
      <c r="Y1103" s="74"/>
      <c r="Z1103" s="74"/>
    </row>
    <row r="1104" spans="1:26" ht="15.75" customHeight="1" x14ac:dyDescent="0.3">
      <c r="A1104" s="105"/>
      <c r="B1104" s="105"/>
      <c r="C1104" s="105"/>
      <c r="D1104" s="105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Q1104" s="74"/>
      <c r="R1104" s="74"/>
      <c r="S1104" s="74"/>
      <c r="T1104" s="74"/>
      <c r="U1104" s="74"/>
      <c r="V1104" s="74"/>
      <c r="W1104" s="74"/>
      <c r="X1104" s="74"/>
      <c r="Y1104" s="74"/>
      <c r="Z1104" s="74"/>
    </row>
    <row r="1105" spans="1:26" ht="15.75" customHeight="1" x14ac:dyDescent="0.3">
      <c r="A1105" s="105"/>
      <c r="B1105" s="105"/>
      <c r="C1105" s="105"/>
      <c r="D1105" s="105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Q1105" s="74"/>
      <c r="R1105" s="74"/>
      <c r="S1105" s="74"/>
      <c r="T1105" s="74"/>
      <c r="U1105" s="74"/>
      <c r="V1105" s="74"/>
      <c r="W1105" s="74"/>
      <c r="X1105" s="74"/>
      <c r="Y1105" s="74"/>
      <c r="Z1105" s="74"/>
    </row>
    <row r="1106" spans="1:26" ht="15.75" customHeight="1" x14ac:dyDescent="0.3">
      <c r="A1106" s="105"/>
      <c r="B1106" s="105"/>
      <c r="C1106" s="105"/>
      <c r="D1106" s="105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Q1106" s="74"/>
      <c r="R1106" s="74"/>
      <c r="S1106" s="74"/>
      <c r="T1106" s="74"/>
      <c r="U1106" s="74"/>
      <c r="V1106" s="74"/>
      <c r="W1106" s="74"/>
      <c r="X1106" s="74"/>
      <c r="Y1106" s="74"/>
      <c r="Z1106" s="74"/>
    </row>
    <row r="1107" spans="1:26" ht="15.75" customHeight="1" x14ac:dyDescent="0.3">
      <c r="A1107" s="105"/>
      <c r="B1107" s="105"/>
      <c r="C1107" s="105"/>
      <c r="D1107" s="105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Q1107" s="74"/>
      <c r="R1107" s="74"/>
      <c r="S1107" s="74"/>
      <c r="T1107" s="74"/>
      <c r="U1107" s="74"/>
      <c r="V1107" s="74"/>
      <c r="W1107" s="74"/>
      <c r="X1107" s="74"/>
      <c r="Y1107" s="74"/>
      <c r="Z1107" s="74"/>
    </row>
    <row r="1108" spans="1:26" ht="15.75" customHeight="1" x14ac:dyDescent="0.3">
      <c r="A1108" s="105"/>
      <c r="B1108" s="105"/>
      <c r="C1108" s="105"/>
      <c r="D1108" s="105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Q1108" s="74"/>
      <c r="R1108" s="74"/>
      <c r="S1108" s="74"/>
      <c r="T1108" s="74"/>
      <c r="U1108" s="74"/>
      <c r="V1108" s="74"/>
      <c r="W1108" s="74"/>
      <c r="X1108" s="74"/>
      <c r="Y1108" s="74"/>
      <c r="Z1108" s="74"/>
    </row>
    <row r="1109" spans="1:26" ht="15.75" customHeight="1" x14ac:dyDescent="0.3">
      <c r="A1109" s="105"/>
      <c r="B1109" s="105"/>
      <c r="C1109" s="105"/>
      <c r="D1109" s="105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4"/>
      <c r="T1109" s="74"/>
      <c r="U1109" s="74"/>
      <c r="V1109" s="74"/>
      <c r="W1109" s="74"/>
      <c r="X1109" s="74"/>
      <c r="Y1109" s="74"/>
      <c r="Z1109" s="74"/>
    </row>
    <row r="1110" spans="1:26" ht="15.75" customHeight="1" x14ac:dyDescent="0.3">
      <c r="A1110" s="105"/>
      <c r="B1110" s="105"/>
      <c r="C1110" s="105"/>
      <c r="D1110" s="105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4"/>
      <c r="U1110" s="74"/>
      <c r="V1110" s="74"/>
      <c r="W1110" s="74"/>
      <c r="X1110" s="74"/>
      <c r="Y1110" s="74"/>
      <c r="Z1110" s="74"/>
    </row>
    <row r="1111" spans="1:26" ht="15.75" customHeight="1" x14ac:dyDescent="0.3">
      <c r="A1111" s="105"/>
      <c r="B1111" s="105"/>
      <c r="C1111" s="105"/>
      <c r="D1111" s="105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Q1111" s="74"/>
      <c r="R1111" s="74"/>
      <c r="S1111" s="74"/>
      <c r="T1111" s="74"/>
      <c r="U1111" s="74"/>
      <c r="V1111" s="74"/>
      <c r="W1111" s="74"/>
      <c r="X1111" s="74"/>
      <c r="Y1111" s="74"/>
      <c r="Z1111" s="74"/>
    </row>
    <row r="1112" spans="1:26" ht="15.75" customHeight="1" x14ac:dyDescent="0.3">
      <c r="A1112" s="105"/>
      <c r="B1112" s="105"/>
      <c r="C1112" s="105"/>
      <c r="D1112" s="105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4"/>
      <c r="U1112" s="74"/>
      <c r="V1112" s="74"/>
      <c r="W1112" s="74"/>
      <c r="X1112" s="74"/>
      <c r="Y1112" s="74"/>
      <c r="Z1112" s="74"/>
    </row>
    <row r="1113" spans="1:26" ht="15.75" customHeight="1" x14ac:dyDescent="0.3">
      <c r="A1113" s="105"/>
      <c r="B1113" s="105"/>
      <c r="C1113" s="105"/>
      <c r="D1113" s="105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4"/>
      <c r="T1113" s="74"/>
      <c r="U1113" s="74"/>
      <c r="V1113" s="74"/>
      <c r="W1113" s="74"/>
      <c r="X1113" s="74"/>
      <c r="Y1113" s="74"/>
      <c r="Z1113" s="74"/>
    </row>
    <row r="1114" spans="1:26" ht="15.75" customHeight="1" x14ac:dyDescent="0.3">
      <c r="A1114" s="105"/>
      <c r="B1114" s="105"/>
      <c r="C1114" s="105"/>
      <c r="D1114" s="105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4"/>
      <c r="U1114" s="74"/>
      <c r="V1114" s="74"/>
      <c r="W1114" s="74"/>
      <c r="X1114" s="74"/>
      <c r="Y1114" s="74"/>
      <c r="Z1114" s="74"/>
    </row>
    <row r="1115" spans="1:26" ht="15.75" customHeight="1" x14ac:dyDescent="0.3">
      <c r="A1115" s="105"/>
      <c r="B1115" s="105"/>
      <c r="C1115" s="105"/>
      <c r="D1115" s="105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Q1115" s="74"/>
      <c r="R1115" s="74"/>
      <c r="S1115" s="74"/>
      <c r="T1115" s="74"/>
      <c r="U1115" s="74"/>
      <c r="V1115" s="74"/>
      <c r="W1115" s="74"/>
      <c r="X1115" s="74"/>
      <c r="Y1115" s="74"/>
      <c r="Z1115" s="74"/>
    </row>
    <row r="1116" spans="1:26" ht="15.75" customHeight="1" x14ac:dyDescent="0.3">
      <c r="A1116" s="105"/>
      <c r="B1116" s="105"/>
      <c r="C1116" s="105"/>
      <c r="D1116" s="105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4"/>
      <c r="U1116" s="74"/>
      <c r="V1116" s="74"/>
      <c r="W1116" s="74"/>
      <c r="X1116" s="74"/>
      <c r="Y1116" s="74"/>
      <c r="Z1116" s="74"/>
    </row>
    <row r="1117" spans="1:26" ht="15.75" customHeight="1" x14ac:dyDescent="0.3">
      <c r="A1117" s="105"/>
      <c r="B1117" s="105"/>
      <c r="C1117" s="105"/>
      <c r="D1117" s="105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4"/>
      <c r="U1117" s="74"/>
      <c r="V1117" s="74"/>
      <c r="W1117" s="74"/>
      <c r="X1117" s="74"/>
      <c r="Y1117" s="74"/>
      <c r="Z1117" s="74"/>
    </row>
    <row r="1118" spans="1:26" ht="15.75" customHeight="1" x14ac:dyDescent="0.3">
      <c r="A1118" s="105"/>
      <c r="B1118" s="105"/>
      <c r="C1118" s="105"/>
      <c r="D1118" s="105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4"/>
      <c r="T1118" s="74"/>
      <c r="U1118" s="74"/>
      <c r="V1118" s="74"/>
      <c r="W1118" s="74"/>
      <c r="X1118" s="74"/>
      <c r="Y1118" s="74"/>
      <c r="Z1118" s="74"/>
    </row>
    <row r="1119" spans="1:26" ht="15.75" customHeight="1" x14ac:dyDescent="0.3">
      <c r="A1119" s="105"/>
      <c r="B1119" s="105"/>
      <c r="C1119" s="105"/>
      <c r="D1119" s="105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Q1119" s="74"/>
      <c r="R1119" s="74"/>
      <c r="S1119" s="74"/>
      <c r="T1119" s="74"/>
      <c r="U1119" s="74"/>
      <c r="V1119" s="74"/>
      <c r="W1119" s="74"/>
      <c r="X1119" s="74"/>
      <c r="Y1119" s="74"/>
      <c r="Z1119" s="74"/>
    </row>
    <row r="1120" spans="1:26" ht="15.75" customHeight="1" x14ac:dyDescent="0.3">
      <c r="A1120" s="105"/>
      <c r="B1120" s="105"/>
      <c r="C1120" s="105"/>
      <c r="D1120" s="105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Q1120" s="74"/>
      <c r="R1120" s="74"/>
      <c r="S1120" s="74"/>
      <c r="T1120" s="74"/>
      <c r="U1120" s="74"/>
      <c r="V1120" s="74"/>
      <c r="W1120" s="74"/>
      <c r="X1120" s="74"/>
      <c r="Y1120" s="74"/>
      <c r="Z1120" s="74"/>
    </row>
    <row r="1121" spans="1:26" ht="15.75" customHeight="1" x14ac:dyDescent="0.3">
      <c r="A1121" s="105"/>
      <c r="B1121" s="105"/>
      <c r="C1121" s="105"/>
      <c r="D1121" s="105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Q1121" s="74"/>
      <c r="R1121" s="74"/>
      <c r="S1121" s="74"/>
      <c r="T1121" s="74"/>
      <c r="U1121" s="74"/>
      <c r="V1121" s="74"/>
      <c r="W1121" s="74"/>
      <c r="X1121" s="74"/>
      <c r="Y1121" s="74"/>
      <c r="Z1121" s="74"/>
    </row>
    <row r="1122" spans="1:26" ht="15.75" customHeight="1" x14ac:dyDescent="0.3">
      <c r="A1122" s="105"/>
      <c r="B1122" s="105"/>
      <c r="C1122" s="105"/>
      <c r="D1122" s="105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Q1122" s="74"/>
      <c r="R1122" s="74"/>
      <c r="S1122" s="74"/>
      <c r="T1122" s="74"/>
      <c r="U1122" s="74"/>
      <c r="V1122" s="74"/>
      <c r="W1122" s="74"/>
      <c r="X1122" s="74"/>
      <c r="Y1122" s="74"/>
      <c r="Z1122" s="74"/>
    </row>
    <row r="1123" spans="1:26" ht="15.75" customHeight="1" x14ac:dyDescent="0.3">
      <c r="A1123" s="105"/>
      <c r="B1123" s="105"/>
      <c r="C1123" s="105"/>
      <c r="D1123" s="105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4"/>
      <c r="T1123" s="74"/>
      <c r="U1123" s="74"/>
      <c r="V1123" s="74"/>
      <c r="W1123" s="74"/>
      <c r="X1123" s="74"/>
      <c r="Y1123" s="74"/>
      <c r="Z1123" s="74"/>
    </row>
    <row r="1124" spans="1:26" ht="15.75" customHeight="1" x14ac:dyDescent="0.3">
      <c r="A1124" s="105"/>
      <c r="B1124" s="105"/>
      <c r="C1124" s="105"/>
      <c r="D1124" s="105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</row>
    <row r="1125" spans="1:26" ht="15.75" customHeight="1" x14ac:dyDescent="0.3">
      <c r="A1125" s="105"/>
      <c r="B1125" s="105"/>
      <c r="C1125" s="105"/>
      <c r="D1125" s="105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</row>
    <row r="1126" spans="1:26" ht="15.75" customHeight="1" x14ac:dyDescent="0.3">
      <c r="A1126" s="105"/>
      <c r="B1126" s="105"/>
      <c r="C1126" s="105"/>
      <c r="D1126" s="105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Q1126" s="74"/>
      <c r="R1126" s="74"/>
      <c r="S1126" s="74"/>
      <c r="T1126" s="74"/>
      <c r="U1126" s="74"/>
      <c r="V1126" s="74"/>
      <c r="W1126" s="74"/>
      <c r="X1126" s="74"/>
      <c r="Y1126" s="74"/>
      <c r="Z1126" s="74"/>
    </row>
    <row r="1127" spans="1:26" ht="15.75" customHeight="1" x14ac:dyDescent="0.3">
      <c r="A1127" s="105"/>
      <c r="B1127" s="105"/>
      <c r="C1127" s="105"/>
      <c r="D1127" s="105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4"/>
      <c r="T1127" s="74"/>
      <c r="U1127" s="74"/>
      <c r="V1127" s="74"/>
      <c r="W1127" s="74"/>
      <c r="X1127" s="74"/>
      <c r="Y1127" s="74"/>
      <c r="Z1127" s="74"/>
    </row>
    <row r="1128" spans="1:26" ht="15.75" customHeight="1" x14ac:dyDescent="0.3">
      <c r="A1128" s="105"/>
      <c r="B1128" s="105"/>
      <c r="C1128" s="105"/>
      <c r="D1128" s="105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Q1128" s="74"/>
      <c r="R1128" s="74"/>
      <c r="S1128" s="74"/>
      <c r="T1128" s="74"/>
      <c r="U1128" s="74"/>
      <c r="V1128" s="74"/>
      <c r="W1128" s="74"/>
      <c r="X1128" s="74"/>
      <c r="Y1128" s="74"/>
      <c r="Z1128" s="74"/>
    </row>
    <row r="1129" spans="1:26" ht="15.75" customHeight="1" x14ac:dyDescent="0.3">
      <c r="A1129" s="105"/>
      <c r="B1129" s="105"/>
      <c r="C1129" s="105"/>
      <c r="D1129" s="105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Q1129" s="74"/>
      <c r="R1129" s="74"/>
      <c r="S1129" s="74"/>
      <c r="T1129" s="74"/>
      <c r="U1129" s="74"/>
      <c r="V1129" s="74"/>
      <c r="W1129" s="74"/>
      <c r="X1129" s="74"/>
      <c r="Y1129" s="74"/>
      <c r="Z1129" s="74"/>
    </row>
    <row r="1130" spans="1:26" ht="15.75" customHeight="1" x14ac:dyDescent="0.3">
      <c r="A1130" s="105"/>
      <c r="B1130" s="105"/>
      <c r="C1130" s="105"/>
      <c r="D1130" s="105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4"/>
      <c r="T1130" s="74"/>
      <c r="U1130" s="74"/>
      <c r="V1130" s="74"/>
      <c r="W1130" s="74"/>
      <c r="X1130" s="74"/>
      <c r="Y1130" s="74"/>
      <c r="Z1130" s="74"/>
    </row>
    <row r="1131" spans="1:26" ht="15.75" customHeight="1" x14ac:dyDescent="0.3">
      <c r="A1131" s="105"/>
      <c r="B1131" s="105"/>
      <c r="C1131" s="105"/>
      <c r="D1131" s="105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4"/>
      <c r="T1131" s="74"/>
      <c r="U1131" s="74"/>
      <c r="V1131" s="74"/>
      <c r="W1131" s="74"/>
      <c r="X1131" s="74"/>
      <c r="Y1131" s="74"/>
      <c r="Z1131" s="74"/>
    </row>
    <row r="1132" spans="1:26" ht="15.75" customHeight="1" x14ac:dyDescent="0.3">
      <c r="A1132" s="105"/>
      <c r="B1132" s="105"/>
      <c r="C1132" s="105"/>
      <c r="D1132" s="105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Q1132" s="74"/>
      <c r="R1132" s="74"/>
      <c r="S1132" s="74"/>
      <c r="T1132" s="74"/>
      <c r="U1132" s="74"/>
      <c r="V1132" s="74"/>
      <c r="W1132" s="74"/>
      <c r="X1132" s="74"/>
      <c r="Y1132" s="74"/>
      <c r="Z1132" s="74"/>
    </row>
    <row r="1133" spans="1:26" ht="15.75" customHeight="1" x14ac:dyDescent="0.3">
      <c r="A1133" s="105"/>
      <c r="B1133" s="105"/>
      <c r="C1133" s="105"/>
      <c r="D1133" s="105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Q1133" s="74"/>
      <c r="R1133" s="74"/>
      <c r="S1133" s="74"/>
      <c r="T1133" s="74"/>
      <c r="U1133" s="74"/>
      <c r="V1133" s="74"/>
      <c r="W1133" s="74"/>
      <c r="X1133" s="74"/>
      <c r="Y1133" s="74"/>
      <c r="Z1133" s="74"/>
    </row>
    <row r="1134" spans="1:26" ht="15.75" customHeight="1" x14ac:dyDescent="0.3">
      <c r="A1134" s="105"/>
      <c r="B1134" s="105"/>
      <c r="C1134" s="105"/>
      <c r="D1134" s="105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Q1134" s="74"/>
      <c r="R1134" s="74"/>
      <c r="S1134" s="74"/>
      <c r="T1134" s="74"/>
      <c r="U1134" s="74"/>
      <c r="V1134" s="74"/>
      <c r="W1134" s="74"/>
      <c r="X1134" s="74"/>
      <c r="Y1134" s="74"/>
      <c r="Z1134" s="74"/>
    </row>
    <row r="1135" spans="1:26" ht="15.75" customHeight="1" x14ac:dyDescent="0.3">
      <c r="A1135" s="105"/>
      <c r="B1135" s="105"/>
      <c r="C1135" s="105"/>
      <c r="D1135" s="105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4"/>
      <c r="U1135" s="74"/>
      <c r="V1135" s="74"/>
      <c r="W1135" s="74"/>
      <c r="X1135" s="74"/>
      <c r="Y1135" s="74"/>
      <c r="Z1135" s="74"/>
    </row>
    <row r="1136" spans="1:26" ht="15.75" customHeight="1" x14ac:dyDescent="0.3">
      <c r="A1136" s="105"/>
      <c r="B1136" s="105"/>
      <c r="C1136" s="105"/>
      <c r="D1136" s="105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4"/>
      <c r="U1136" s="74"/>
      <c r="V1136" s="74"/>
      <c r="W1136" s="74"/>
      <c r="X1136" s="74"/>
      <c r="Y1136" s="74"/>
      <c r="Z1136" s="74"/>
    </row>
    <row r="1137" spans="1:26" ht="15.75" customHeight="1" x14ac:dyDescent="0.3">
      <c r="A1137" s="105"/>
      <c r="B1137" s="105"/>
      <c r="C1137" s="105"/>
      <c r="D1137" s="105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T1137" s="74"/>
      <c r="U1137" s="74"/>
      <c r="V1137" s="74"/>
      <c r="W1137" s="74"/>
      <c r="X1137" s="74"/>
      <c r="Y1137" s="74"/>
      <c r="Z1137" s="74"/>
    </row>
    <row r="1138" spans="1:26" ht="15.75" customHeight="1" x14ac:dyDescent="0.3">
      <c r="A1138" s="105"/>
      <c r="B1138" s="105"/>
      <c r="C1138" s="105"/>
      <c r="D1138" s="105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Q1138" s="74"/>
      <c r="R1138" s="74"/>
      <c r="S1138" s="74"/>
      <c r="T1138" s="74"/>
      <c r="U1138" s="74"/>
      <c r="V1138" s="74"/>
      <c r="W1138" s="74"/>
      <c r="X1138" s="74"/>
      <c r="Y1138" s="74"/>
      <c r="Z1138" s="74"/>
    </row>
    <row r="1139" spans="1:26" ht="15.75" customHeight="1" x14ac:dyDescent="0.3">
      <c r="A1139" s="105"/>
      <c r="B1139" s="105"/>
      <c r="C1139" s="105"/>
      <c r="D1139" s="105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4"/>
      <c r="T1139" s="74"/>
      <c r="U1139" s="74"/>
      <c r="V1139" s="74"/>
      <c r="W1139" s="74"/>
      <c r="X1139" s="74"/>
      <c r="Y1139" s="74"/>
      <c r="Z1139" s="74"/>
    </row>
    <row r="1140" spans="1:26" ht="15.75" customHeight="1" x14ac:dyDescent="0.3">
      <c r="A1140" s="105"/>
      <c r="B1140" s="105"/>
      <c r="C1140" s="105"/>
      <c r="D1140" s="105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Q1140" s="74"/>
      <c r="R1140" s="74"/>
      <c r="S1140" s="74"/>
      <c r="T1140" s="74"/>
      <c r="U1140" s="74"/>
      <c r="V1140" s="74"/>
      <c r="W1140" s="74"/>
      <c r="X1140" s="74"/>
      <c r="Y1140" s="74"/>
      <c r="Z1140" s="74"/>
    </row>
    <row r="1141" spans="1:26" ht="15.75" customHeight="1" x14ac:dyDescent="0.3">
      <c r="A1141" s="105"/>
      <c r="B1141" s="105"/>
      <c r="C1141" s="105"/>
      <c r="D1141" s="105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4"/>
      <c r="T1141" s="74"/>
      <c r="U1141" s="74"/>
      <c r="V1141" s="74"/>
      <c r="W1141" s="74"/>
      <c r="X1141" s="74"/>
      <c r="Y1141" s="74"/>
      <c r="Z1141" s="74"/>
    </row>
    <row r="1142" spans="1:26" ht="15.75" customHeight="1" x14ac:dyDescent="0.3">
      <c r="A1142" s="105"/>
      <c r="B1142" s="105"/>
      <c r="C1142" s="105"/>
      <c r="D1142" s="105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Q1142" s="74"/>
      <c r="R1142" s="74"/>
      <c r="S1142" s="74"/>
      <c r="T1142" s="74"/>
      <c r="U1142" s="74"/>
      <c r="V1142" s="74"/>
      <c r="W1142" s="74"/>
      <c r="X1142" s="74"/>
      <c r="Y1142" s="74"/>
      <c r="Z1142" s="74"/>
    </row>
    <row r="1143" spans="1:26" ht="15.75" customHeight="1" x14ac:dyDescent="0.3">
      <c r="A1143" s="105"/>
      <c r="B1143" s="105"/>
      <c r="C1143" s="105"/>
      <c r="D1143" s="105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Q1143" s="74"/>
      <c r="R1143" s="74"/>
      <c r="S1143" s="74"/>
      <c r="T1143" s="74"/>
      <c r="U1143" s="74"/>
      <c r="V1143" s="74"/>
      <c r="W1143" s="74"/>
      <c r="X1143" s="74"/>
      <c r="Y1143" s="74"/>
      <c r="Z1143" s="74"/>
    </row>
    <row r="1144" spans="1:26" ht="15.75" customHeight="1" x14ac:dyDescent="0.3">
      <c r="A1144" s="105"/>
      <c r="B1144" s="105"/>
      <c r="C1144" s="105"/>
      <c r="D1144" s="105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4"/>
      <c r="T1144" s="74"/>
      <c r="U1144" s="74"/>
      <c r="V1144" s="74"/>
      <c r="W1144" s="74"/>
      <c r="X1144" s="74"/>
      <c r="Y1144" s="74"/>
      <c r="Z1144" s="74"/>
    </row>
    <row r="1145" spans="1:26" ht="15.75" customHeight="1" x14ac:dyDescent="0.3">
      <c r="A1145" s="105"/>
      <c r="B1145" s="105"/>
      <c r="C1145" s="105"/>
      <c r="D1145" s="105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4"/>
      <c r="U1145" s="74"/>
      <c r="V1145" s="74"/>
      <c r="W1145" s="74"/>
      <c r="X1145" s="74"/>
      <c r="Y1145" s="74"/>
      <c r="Z1145" s="74"/>
    </row>
    <row r="1146" spans="1:26" ht="15.75" customHeight="1" x14ac:dyDescent="0.3">
      <c r="A1146" s="105"/>
      <c r="B1146" s="105"/>
      <c r="C1146" s="105"/>
      <c r="D1146" s="105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Q1146" s="74"/>
      <c r="R1146" s="74"/>
      <c r="S1146" s="74"/>
      <c r="T1146" s="74"/>
      <c r="U1146" s="74"/>
      <c r="V1146" s="74"/>
      <c r="W1146" s="74"/>
      <c r="X1146" s="74"/>
      <c r="Y1146" s="74"/>
      <c r="Z1146" s="74"/>
    </row>
    <row r="1147" spans="1:26" ht="15.75" customHeight="1" x14ac:dyDescent="0.3">
      <c r="A1147" s="105"/>
      <c r="B1147" s="105"/>
      <c r="C1147" s="105"/>
      <c r="D1147" s="105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Q1147" s="74"/>
      <c r="R1147" s="74"/>
      <c r="S1147" s="74"/>
      <c r="T1147" s="74"/>
      <c r="U1147" s="74"/>
      <c r="V1147" s="74"/>
      <c r="W1147" s="74"/>
      <c r="X1147" s="74"/>
      <c r="Y1147" s="74"/>
      <c r="Z1147" s="74"/>
    </row>
    <row r="1148" spans="1:26" ht="15.75" customHeight="1" x14ac:dyDescent="0.3">
      <c r="A1148" s="105"/>
      <c r="B1148" s="105"/>
      <c r="C1148" s="105"/>
      <c r="D1148" s="105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Q1148" s="74"/>
      <c r="R1148" s="74"/>
      <c r="S1148" s="74"/>
      <c r="T1148" s="74"/>
      <c r="U1148" s="74"/>
      <c r="V1148" s="74"/>
      <c r="W1148" s="74"/>
      <c r="X1148" s="74"/>
      <c r="Y1148" s="74"/>
      <c r="Z1148" s="74"/>
    </row>
    <row r="1149" spans="1:26" ht="15.75" customHeight="1" x14ac:dyDescent="0.3">
      <c r="A1149" s="105"/>
      <c r="B1149" s="105"/>
      <c r="C1149" s="105"/>
      <c r="D1149" s="105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Q1149" s="74"/>
      <c r="R1149" s="74"/>
      <c r="S1149" s="74"/>
      <c r="T1149" s="74"/>
      <c r="U1149" s="74"/>
      <c r="V1149" s="74"/>
      <c r="W1149" s="74"/>
      <c r="X1149" s="74"/>
      <c r="Y1149" s="74"/>
      <c r="Z1149" s="74"/>
    </row>
    <row r="1150" spans="1:26" ht="15.75" customHeight="1" x14ac:dyDescent="0.3">
      <c r="A1150" s="105"/>
      <c r="B1150" s="105"/>
      <c r="C1150" s="105"/>
      <c r="D1150" s="105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4"/>
      <c r="U1150" s="74"/>
      <c r="V1150" s="74"/>
      <c r="W1150" s="74"/>
      <c r="X1150" s="74"/>
      <c r="Y1150" s="74"/>
      <c r="Z1150" s="74"/>
    </row>
    <row r="1151" spans="1:26" ht="15.75" customHeight="1" x14ac:dyDescent="0.3">
      <c r="A1151" s="105"/>
      <c r="B1151" s="105"/>
      <c r="C1151" s="105"/>
      <c r="D1151" s="105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4"/>
      <c r="U1151" s="74"/>
      <c r="V1151" s="74"/>
      <c r="W1151" s="74"/>
      <c r="X1151" s="74"/>
      <c r="Y1151" s="74"/>
      <c r="Z1151" s="74"/>
    </row>
    <row r="1152" spans="1:26" ht="15.75" customHeight="1" x14ac:dyDescent="0.3">
      <c r="A1152" s="105"/>
      <c r="B1152" s="105"/>
      <c r="C1152" s="105"/>
      <c r="D1152" s="105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4"/>
      <c r="T1152" s="74"/>
      <c r="U1152" s="74"/>
      <c r="V1152" s="74"/>
      <c r="W1152" s="74"/>
      <c r="X1152" s="74"/>
      <c r="Y1152" s="74"/>
      <c r="Z1152" s="74"/>
    </row>
    <row r="1153" spans="1:26" ht="15.75" customHeight="1" x14ac:dyDescent="0.3">
      <c r="A1153" s="105"/>
      <c r="B1153" s="105"/>
      <c r="C1153" s="105"/>
      <c r="D1153" s="105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4"/>
      <c r="U1153" s="74"/>
      <c r="V1153" s="74"/>
      <c r="W1153" s="74"/>
      <c r="X1153" s="74"/>
      <c r="Y1153" s="74"/>
      <c r="Z1153" s="74"/>
    </row>
    <row r="1154" spans="1:26" ht="15.75" customHeight="1" x14ac:dyDescent="0.3">
      <c r="A1154" s="105"/>
      <c r="B1154" s="105"/>
      <c r="C1154" s="105"/>
      <c r="D1154" s="105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4"/>
      <c r="U1154" s="74"/>
      <c r="V1154" s="74"/>
      <c r="W1154" s="74"/>
      <c r="X1154" s="74"/>
      <c r="Y1154" s="74"/>
      <c r="Z1154" s="74"/>
    </row>
    <row r="1155" spans="1:26" ht="15.75" customHeight="1" x14ac:dyDescent="0.3">
      <c r="A1155" s="105"/>
      <c r="B1155" s="105"/>
      <c r="C1155" s="105"/>
      <c r="D1155" s="105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4"/>
      <c r="U1155" s="74"/>
      <c r="V1155" s="74"/>
      <c r="W1155" s="74"/>
      <c r="X1155" s="74"/>
      <c r="Y1155" s="74"/>
      <c r="Z1155" s="74"/>
    </row>
    <row r="1156" spans="1:26" ht="15.75" customHeight="1" x14ac:dyDescent="0.3">
      <c r="A1156" s="105"/>
      <c r="B1156" s="105"/>
      <c r="C1156" s="105"/>
      <c r="D1156" s="105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4"/>
      <c r="U1156" s="74"/>
      <c r="V1156" s="74"/>
      <c r="W1156" s="74"/>
      <c r="X1156" s="74"/>
      <c r="Y1156" s="74"/>
      <c r="Z1156" s="74"/>
    </row>
    <row r="1157" spans="1:26" ht="15.75" customHeight="1" x14ac:dyDescent="0.3">
      <c r="A1157" s="105"/>
      <c r="B1157" s="105"/>
      <c r="C1157" s="105"/>
      <c r="D1157" s="105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4"/>
      <c r="U1157" s="74"/>
      <c r="V1157" s="74"/>
      <c r="W1157" s="74"/>
      <c r="X1157" s="74"/>
      <c r="Y1157" s="74"/>
      <c r="Z1157" s="74"/>
    </row>
    <row r="1158" spans="1:26" ht="15.75" customHeight="1" x14ac:dyDescent="0.3">
      <c r="A1158" s="105"/>
      <c r="B1158" s="105"/>
      <c r="C1158" s="105"/>
      <c r="D1158" s="105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4"/>
      <c r="U1158" s="74"/>
      <c r="V1158" s="74"/>
      <c r="W1158" s="74"/>
      <c r="X1158" s="74"/>
      <c r="Y1158" s="74"/>
      <c r="Z1158" s="74"/>
    </row>
    <row r="1159" spans="1:26" ht="15.75" customHeight="1" x14ac:dyDescent="0.3">
      <c r="A1159" s="105"/>
      <c r="B1159" s="105"/>
      <c r="C1159" s="105"/>
      <c r="D1159" s="105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4"/>
      <c r="T1159" s="74"/>
      <c r="U1159" s="74"/>
      <c r="V1159" s="74"/>
      <c r="W1159" s="74"/>
      <c r="X1159" s="74"/>
      <c r="Y1159" s="74"/>
      <c r="Z1159" s="74"/>
    </row>
    <row r="1160" spans="1:26" ht="15.75" customHeight="1" x14ac:dyDescent="0.3">
      <c r="A1160" s="105"/>
      <c r="B1160" s="105"/>
      <c r="C1160" s="105"/>
      <c r="D1160" s="105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74"/>
      <c r="R1160" s="74"/>
      <c r="S1160" s="74"/>
      <c r="T1160" s="74"/>
      <c r="U1160" s="74"/>
      <c r="V1160" s="74"/>
      <c r="W1160" s="74"/>
      <c r="X1160" s="74"/>
      <c r="Y1160" s="74"/>
      <c r="Z1160" s="74"/>
    </row>
    <row r="1161" spans="1:26" ht="15.75" customHeight="1" x14ac:dyDescent="0.3">
      <c r="A1161" s="105"/>
      <c r="B1161" s="105"/>
      <c r="C1161" s="105"/>
      <c r="D1161" s="105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4"/>
      <c r="T1161" s="74"/>
      <c r="U1161" s="74"/>
      <c r="V1161" s="74"/>
      <c r="W1161" s="74"/>
      <c r="X1161" s="74"/>
      <c r="Y1161" s="74"/>
      <c r="Z1161" s="74"/>
    </row>
    <row r="1162" spans="1:26" ht="15.75" customHeight="1" x14ac:dyDescent="0.3">
      <c r="A1162" s="105"/>
      <c r="B1162" s="105"/>
      <c r="C1162" s="105"/>
      <c r="D1162" s="105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Q1162" s="74"/>
      <c r="R1162" s="74"/>
      <c r="S1162" s="74"/>
      <c r="T1162" s="74"/>
      <c r="U1162" s="74"/>
      <c r="V1162" s="74"/>
      <c r="W1162" s="74"/>
      <c r="X1162" s="74"/>
      <c r="Y1162" s="74"/>
      <c r="Z1162" s="74"/>
    </row>
    <row r="1163" spans="1:26" ht="15.75" customHeight="1" x14ac:dyDescent="0.3">
      <c r="A1163" s="105"/>
      <c r="B1163" s="105"/>
      <c r="C1163" s="105"/>
      <c r="D1163" s="105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4"/>
      <c r="T1163" s="74"/>
      <c r="U1163" s="74"/>
      <c r="V1163" s="74"/>
      <c r="W1163" s="74"/>
      <c r="X1163" s="74"/>
      <c r="Y1163" s="74"/>
      <c r="Z1163" s="74"/>
    </row>
    <row r="1164" spans="1:26" ht="15.75" customHeight="1" x14ac:dyDescent="0.3">
      <c r="A1164" s="105"/>
      <c r="B1164" s="105"/>
      <c r="C1164" s="105"/>
      <c r="D1164" s="105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4"/>
      <c r="T1164" s="74"/>
      <c r="U1164" s="74"/>
      <c r="V1164" s="74"/>
      <c r="W1164" s="74"/>
      <c r="X1164" s="74"/>
      <c r="Y1164" s="74"/>
      <c r="Z1164" s="74"/>
    </row>
    <row r="1165" spans="1:26" ht="15.75" customHeight="1" x14ac:dyDescent="0.3">
      <c r="A1165" s="105"/>
      <c r="B1165" s="105"/>
      <c r="C1165" s="105"/>
      <c r="D1165" s="105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Q1165" s="74"/>
      <c r="R1165" s="74"/>
      <c r="S1165" s="74"/>
      <c r="T1165" s="74"/>
      <c r="U1165" s="74"/>
      <c r="V1165" s="74"/>
      <c r="W1165" s="74"/>
      <c r="X1165" s="74"/>
      <c r="Y1165" s="74"/>
      <c r="Z1165" s="74"/>
    </row>
    <row r="1166" spans="1:26" ht="15.75" customHeight="1" x14ac:dyDescent="0.3">
      <c r="A1166" s="105"/>
      <c r="B1166" s="105"/>
      <c r="C1166" s="105"/>
      <c r="D1166" s="105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Q1166" s="74"/>
      <c r="R1166" s="74"/>
      <c r="S1166" s="74"/>
      <c r="T1166" s="74"/>
      <c r="U1166" s="74"/>
      <c r="V1166" s="74"/>
      <c r="W1166" s="74"/>
      <c r="X1166" s="74"/>
      <c r="Y1166" s="74"/>
      <c r="Z1166" s="74"/>
    </row>
    <row r="1167" spans="1:26" ht="15.75" customHeight="1" x14ac:dyDescent="0.3">
      <c r="A1167" s="105"/>
      <c r="B1167" s="105"/>
      <c r="C1167" s="105"/>
      <c r="D1167" s="105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Q1167" s="74"/>
      <c r="R1167" s="74"/>
      <c r="S1167" s="74"/>
      <c r="T1167" s="74"/>
      <c r="U1167" s="74"/>
      <c r="V1167" s="74"/>
      <c r="W1167" s="74"/>
      <c r="X1167" s="74"/>
      <c r="Y1167" s="74"/>
      <c r="Z1167" s="74"/>
    </row>
    <row r="1168" spans="1:26" ht="15.75" customHeight="1" x14ac:dyDescent="0.3">
      <c r="A1168" s="105"/>
      <c r="B1168" s="105"/>
      <c r="C1168" s="105"/>
      <c r="D1168" s="105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Q1168" s="74"/>
      <c r="R1168" s="74"/>
      <c r="S1168" s="74"/>
      <c r="T1168" s="74"/>
      <c r="U1168" s="74"/>
      <c r="V1168" s="74"/>
      <c r="W1168" s="74"/>
      <c r="X1168" s="74"/>
      <c r="Y1168" s="74"/>
      <c r="Z1168" s="74"/>
    </row>
    <row r="1169" spans="1:26" ht="15.75" customHeight="1" x14ac:dyDescent="0.3">
      <c r="A1169" s="105"/>
      <c r="B1169" s="105"/>
      <c r="C1169" s="105"/>
      <c r="D1169" s="105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4"/>
      <c r="T1169" s="74"/>
      <c r="U1169" s="74"/>
      <c r="V1169" s="74"/>
      <c r="W1169" s="74"/>
      <c r="X1169" s="74"/>
      <c r="Y1169" s="74"/>
      <c r="Z1169" s="74"/>
    </row>
    <row r="1170" spans="1:26" ht="15.75" customHeight="1" x14ac:dyDescent="0.3">
      <c r="A1170" s="105"/>
      <c r="B1170" s="105"/>
      <c r="C1170" s="105"/>
      <c r="D1170" s="105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Q1170" s="74"/>
      <c r="R1170" s="74"/>
      <c r="S1170" s="74"/>
      <c r="T1170" s="74"/>
      <c r="U1170" s="74"/>
      <c r="V1170" s="74"/>
      <c r="W1170" s="74"/>
      <c r="X1170" s="74"/>
      <c r="Y1170" s="74"/>
      <c r="Z1170" s="74"/>
    </row>
    <row r="1171" spans="1:26" ht="15.75" customHeight="1" x14ac:dyDescent="0.3">
      <c r="A1171" s="105"/>
      <c r="B1171" s="105"/>
      <c r="C1171" s="105"/>
      <c r="D1171" s="105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4"/>
      <c r="T1171" s="74"/>
      <c r="U1171" s="74"/>
      <c r="V1171" s="74"/>
      <c r="W1171" s="74"/>
      <c r="X1171" s="74"/>
      <c r="Y1171" s="74"/>
      <c r="Z1171" s="74"/>
    </row>
    <row r="1172" spans="1:26" ht="15.75" customHeight="1" x14ac:dyDescent="0.3">
      <c r="A1172" s="105"/>
      <c r="B1172" s="105"/>
      <c r="C1172" s="105"/>
      <c r="D1172" s="105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4"/>
      <c r="U1172" s="74"/>
      <c r="V1172" s="74"/>
      <c r="W1172" s="74"/>
      <c r="X1172" s="74"/>
      <c r="Y1172" s="74"/>
      <c r="Z1172" s="74"/>
    </row>
    <row r="1173" spans="1:26" ht="15.75" customHeight="1" x14ac:dyDescent="0.3">
      <c r="A1173" s="105"/>
      <c r="B1173" s="105"/>
      <c r="C1173" s="105"/>
      <c r="D1173" s="105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4"/>
      <c r="T1173" s="74"/>
      <c r="U1173" s="74"/>
      <c r="V1173" s="74"/>
      <c r="W1173" s="74"/>
      <c r="X1173" s="74"/>
      <c r="Y1173" s="74"/>
      <c r="Z1173" s="74"/>
    </row>
    <row r="1174" spans="1:26" ht="15.75" customHeight="1" x14ac:dyDescent="0.3">
      <c r="A1174" s="105"/>
      <c r="B1174" s="105"/>
      <c r="C1174" s="105"/>
      <c r="D1174" s="105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4"/>
      <c r="T1174" s="74"/>
      <c r="U1174" s="74"/>
      <c r="V1174" s="74"/>
      <c r="W1174" s="74"/>
      <c r="X1174" s="74"/>
      <c r="Y1174" s="74"/>
      <c r="Z1174" s="74"/>
    </row>
    <row r="1175" spans="1:26" ht="15.75" customHeight="1" x14ac:dyDescent="0.3">
      <c r="A1175" s="105"/>
      <c r="B1175" s="105"/>
      <c r="C1175" s="105"/>
      <c r="D1175" s="105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Q1175" s="74"/>
      <c r="R1175" s="74"/>
      <c r="S1175" s="74"/>
      <c r="T1175" s="74"/>
      <c r="U1175" s="74"/>
      <c r="V1175" s="74"/>
      <c r="W1175" s="74"/>
      <c r="X1175" s="74"/>
      <c r="Y1175" s="74"/>
      <c r="Z1175" s="74"/>
    </row>
    <row r="1176" spans="1:26" ht="15.75" customHeight="1" x14ac:dyDescent="0.3">
      <c r="A1176" s="105"/>
      <c r="B1176" s="105"/>
      <c r="C1176" s="105"/>
      <c r="D1176" s="105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Q1176" s="74"/>
      <c r="R1176" s="74"/>
      <c r="S1176" s="74"/>
      <c r="T1176" s="74"/>
      <c r="U1176" s="74"/>
      <c r="V1176" s="74"/>
      <c r="W1176" s="74"/>
      <c r="X1176" s="74"/>
      <c r="Y1176" s="74"/>
      <c r="Z1176" s="74"/>
    </row>
    <row r="1177" spans="1:26" ht="15.75" customHeight="1" x14ac:dyDescent="0.3">
      <c r="A1177" s="105"/>
      <c r="B1177" s="105"/>
      <c r="C1177" s="105"/>
      <c r="D1177" s="105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Q1177" s="74"/>
      <c r="R1177" s="74"/>
      <c r="S1177" s="74"/>
      <c r="T1177" s="74"/>
      <c r="U1177" s="74"/>
      <c r="V1177" s="74"/>
      <c r="W1177" s="74"/>
      <c r="X1177" s="74"/>
      <c r="Y1177" s="74"/>
      <c r="Z1177" s="74"/>
    </row>
    <row r="1178" spans="1:26" ht="15.75" customHeight="1" x14ac:dyDescent="0.3">
      <c r="A1178" s="105"/>
      <c r="B1178" s="105"/>
      <c r="C1178" s="105"/>
      <c r="D1178" s="105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Q1178" s="74"/>
      <c r="R1178" s="74"/>
      <c r="S1178" s="74"/>
      <c r="T1178" s="74"/>
      <c r="U1178" s="74"/>
      <c r="V1178" s="74"/>
      <c r="W1178" s="74"/>
      <c r="X1178" s="74"/>
      <c r="Y1178" s="74"/>
      <c r="Z1178" s="74"/>
    </row>
    <row r="1179" spans="1:26" ht="15.75" customHeight="1" x14ac:dyDescent="0.3">
      <c r="A1179" s="105"/>
      <c r="B1179" s="105"/>
      <c r="C1179" s="105"/>
      <c r="D1179" s="105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Q1179" s="74"/>
      <c r="R1179" s="74"/>
      <c r="S1179" s="74"/>
      <c r="T1179" s="74"/>
      <c r="U1179" s="74"/>
      <c r="V1179" s="74"/>
      <c r="W1179" s="74"/>
      <c r="X1179" s="74"/>
      <c r="Y1179" s="74"/>
      <c r="Z1179" s="74"/>
    </row>
    <row r="1180" spans="1:26" ht="15.75" customHeight="1" x14ac:dyDescent="0.3">
      <c r="A1180" s="105"/>
      <c r="B1180" s="105"/>
      <c r="C1180" s="105"/>
      <c r="D1180" s="105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Q1180" s="74"/>
      <c r="R1180" s="74"/>
      <c r="S1180" s="74"/>
      <c r="T1180" s="74"/>
      <c r="U1180" s="74"/>
      <c r="V1180" s="74"/>
      <c r="W1180" s="74"/>
      <c r="X1180" s="74"/>
      <c r="Y1180" s="74"/>
      <c r="Z1180" s="74"/>
    </row>
    <row r="1181" spans="1:26" ht="15.75" customHeight="1" x14ac:dyDescent="0.3">
      <c r="A1181" s="105"/>
      <c r="B1181" s="105"/>
      <c r="C1181" s="105"/>
      <c r="D1181" s="105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4"/>
      <c r="T1181" s="74"/>
      <c r="U1181" s="74"/>
      <c r="V1181" s="74"/>
      <c r="W1181" s="74"/>
      <c r="X1181" s="74"/>
      <c r="Y1181" s="74"/>
      <c r="Z1181" s="74"/>
    </row>
    <row r="1182" spans="1:26" ht="15.75" customHeight="1" x14ac:dyDescent="0.3">
      <c r="A1182" s="105"/>
      <c r="B1182" s="105"/>
      <c r="C1182" s="105"/>
      <c r="D1182" s="105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4"/>
      <c r="U1182" s="74"/>
      <c r="V1182" s="74"/>
      <c r="W1182" s="74"/>
      <c r="X1182" s="74"/>
      <c r="Y1182" s="74"/>
      <c r="Z1182" s="74"/>
    </row>
    <row r="1183" spans="1:26" ht="15.75" customHeight="1" x14ac:dyDescent="0.3">
      <c r="A1183" s="105"/>
      <c r="B1183" s="105"/>
      <c r="C1183" s="105"/>
      <c r="D1183" s="105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Q1183" s="74"/>
      <c r="R1183" s="74"/>
      <c r="S1183" s="74"/>
      <c r="T1183" s="74"/>
      <c r="U1183" s="74"/>
      <c r="V1183" s="74"/>
      <c r="W1183" s="74"/>
      <c r="X1183" s="74"/>
      <c r="Y1183" s="74"/>
      <c r="Z1183" s="74"/>
    </row>
    <row r="1184" spans="1:26" ht="15.75" customHeight="1" x14ac:dyDescent="0.3">
      <c r="A1184" s="105"/>
      <c r="B1184" s="105"/>
      <c r="C1184" s="105"/>
      <c r="D1184" s="105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4"/>
      <c r="T1184" s="74"/>
      <c r="U1184" s="74"/>
      <c r="V1184" s="74"/>
      <c r="W1184" s="74"/>
      <c r="X1184" s="74"/>
      <c r="Y1184" s="74"/>
      <c r="Z1184" s="74"/>
    </row>
    <row r="1185" spans="1:26" ht="15.75" customHeight="1" x14ac:dyDescent="0.3">
      <c r="A1185" s="105"/>
      <c r="B1185" s="105"/>
      <c r="C1185" s="105"/>
      <c r="D1185" s="105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Q1185" s="74"/>
      <c r="R1185" s="74"/>
      <c r="S1185" s="74"/>
      <c r="T1185" s="74"/>
      <c r="U1185" s="74"/>
      <c r="V1185" s="74"/>
      <c r="W1185" s="74"/>
      <c r="X1185" s="74"/>
      <c r="Y1185" s="74"/>
      <c r="Z1185" s="74"/>
    </row>
    <row r="1186" spans="1:26" ht="15.75" customHeight="1" x14ac:dyDescent="0.3">
      <c r="A1186" s="105"/>
      <c r="B1186" s="105"/>
      <c r="C1186" s="105"/>
      <c r="D1186" s="105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Q1186" s="74"/>
      <c r="R1186" s="74"/>
      <c r="S1186" s="74"/>
      <c r="T1186" s="74"/>
      <c r="U1186" s="74"/>
      <c r="V1186" s="74"/>
      <c r="W1186" s="74"/>
      <c r="X1186" s="74"/>
      <c r="Y1186" s="74"/>
      <c r="Z1186" s="74"/>
    </row>
    <row r="1187" spans="1:26" ht="15.75" customHeight="1" x14ac:dyDescent="0.3">
      <c r="A1187" s="105"/>
      <c r="B1187" s="105"/>
      <c r="C1187" s="105"/>
      <c r="D1187" s="105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4"/>
      <c r="T1187" s="74"/>
      <c r="U1187" s="74"/>
      <c r="V1187" s="74"/>
      <c r="W1187" s="74"/>
      <c r="X1187" s="74"/>
      <c r="Y1187" s="74"/>
      <c r="Z1187" s="74"/>
    </row>
    <row r="1188" spans="1:26" ht="15.75" customHeight="1" x14ac:dyDescent="0.3">
      <c r="A1188" s="105"/>
      <c r="B1188" s="105"/>
      <c r="C1188" s="105"/>
      <c r="D1188" s="105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Q1188" s="74"/>
      <c r="R1188" s="74"/>
      <c r="S1188" s="74"/>
      <c r="T1188" s="74"/>
      <c r="U1188" s="74"/>
      <c r="V1188" s="74"/>
      <c r="W1188" s="74"/>
      <c r="X1188" s="74"/>
      <c r="Y1188" s="74"/>
      <c r="Z1188" s="74"/>
    </row>
    <row r="1189" spans="1:26" ht="15.75" customHeight="1" x14ac:dyDescent="0.3">
      <c r="A1189" s="105"/>
      <c r="B1189" s="105"/>
      <c r="C1189" s="105"/>
      <c r="D1189" s="105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Q1189" s="74"/>
      <c r="R1189" s="74"/>
      <c r="S1189" s="74"/>
      <c r="T1189" s="74"/>
      <c r="U1189" s="74"/>
      <c r="V1189" s="74"/>
      <c r="W1189" s="74"/>
      <c r="X1189" s="74"/>
      <c r="Y1189" s="74"/>
      <c r="Z1189" s="74"/>
    </row>
    <row r="1190" spans="1:26" ht="15.75" customHeight="1" x14ac:dyDescent="0.3">
      <c r="A1190" s="105"/>
      <c r="B1190" s="105"/>
      <c r="C1190" s="105"/>
      <c r="D1190" s="105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Q1190" s="74"/>
      <c r="R1190" s="74"/>
      <c r="S1190" s="74"/>
      <c r="T1190" s="74"/>
      <c r="U1190" s="74"/>
      <c r="V1190" s="74"/>
      <c r="W1190" s="74"/>
      <c r="X1190" s="74"/>
      <c r="Y1190" s="74"/>
      <c r="Z1190" s="74"/>
    </row>
    <row r="1191" spans="1:26" ht="15.75" customHeight="1" x14ac:dyDescent="0.3">
      <c r="A1191" s="105"/>
      <c r="B1191" s="105"/>
      <c r="C1191" s="105"/>
      <c r="D1191" s="105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Q1191" s="74"/>
      <c r="R1191" s="74"/>
      <c r="S1191" s="74"/>
      <c r="T1191" s="74"/>
      <c r="U1191" s="74"/>
      <c r="V1191" s="74"/>
      <c r="W1191" s="74"/>
      <c r="X1191" s="74"/>
      <c r="Y1191" s="74"/>
      <c r="Z1191" s="74"/>
    </row>
    <row r="1192" spans="1:26" ht="15.75" customHeight="1" x14ac:dyDescent="0.3">
      <c r="A1192" s="105"/>
      <c r="B1192" s="105"/>
      <c r="C1192" s="105"/>
      <c r="D1192" s="105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Q1192" s="74"/>
      <c r="R1192" s="74"/>
      <c r="S1192" s="74"/>
      <c r="T1192" s="74"/>
      <c r="U1192" s="74"/>
      <c r="V1192" s="74"/>
      <c r="W1192" s="74"/>
      <c r="X1192" s="74"/>
      <c r="Y1192" s="74"/>
      <c r="Z1192" s="74"/>
    </row>
    <row r="1193" spans="1:26" ht="15.75" customHeight="1" x14ac:dyDescent="0.3">
      <c r="A1193" s="105"/>
      <c r="B1193" s="105"/>
      <c r="C1193" s="105"/>
      <c r="D1193" s="105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4"/>
      <c r="T1193" s="74"/>
      <c r="U1193" s="74"/>
      <c r="V1193" s="74"/>
      <c r="W1193" s="74"/>
      <c r="X1193" s="74"/>
      <c r="Y1193" s="74"/>
      <c r="Z1193" s="74"/>
    </row>
    <row r="1194" spans="1:26" ht="15.75" customHeight="1" x14ac:dyDescent="0.3">
      <c r="A1194" s="105"/>
      <c r="B1194" s="105"/>
      <c r="C1194" s="105"/>
      <c r="D1194" s="105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Q1194" s="74"/>
      <c r="R1194" s="74"/>
      <c r="S1194" s="74"/>
      <c r="T1194" s="74"/>
      <c r="U1194" s="74"/>
      <c r="V1194" s="74"/>
      <c r="W1194" s="74"/>
      <c r="X1194" s="74"/>
      <c r="Y1194" s="74"/>
      <c r="Z1194" s="74"/>
    </row>
    <row r="1195" spans="1:26" ht="15.75" customHeight="1" x14ac:dyDescent="0.3">
      <c r="A1195" s="105"/>
      <c r="B1195" s="105"/>
      <c r="C1195" s="105"/>
      <c r="D1195" s="105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Q1195" s="74"/>
      <c r="R1195" s="74"/>
      <c r="S1195" s="74"/>
      <c r="T1195" s="74"/>
      <c r="U1195" s="74"/>
      <c r="V1195" s="74"/>
      <c r="W1195" s="74"/>
      <c r="X1195" s="74"/>
      <c r="Y1195" s="74"/>
      <c r="Z1195" s="74"/>
    </row>
    <row r="1196" spans="1:26" ht="15.75" customHeight="1" x14ac:dyDescent="0.3">
      <c r="A1196" s="105"/>
      <c r="B1196" s="105"/>
      <c r="C1196" s="105"/>
      <c r="D1196" s="105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Q1196" s="74"/>
      <c r="R1196" s="74"/>
      <c r="S1196" s="74"/>
      <c r="T1196" s="74"/>
      <c r="U1196" s="74"/>
      <c r="V1196" s="74"/>
      <c r="W1196" s="74"/>
      <c r="X1196" s="74"/>
      <c r="Y1196" s="74"/>
      <c r="Z1196" s="74"/>
    </row>
    <row r="1197" spans="1:26" ht="15.75" customHeight="1" x14ac:dyDescent="0.3">
      <c r="A1197" s="105"/>
      <c r="B1197" s="105"/>
      <c r="C1197" s="105"/>
      <c r="D1197" s="105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Q1197" s="74"/>
      <c r="R1197" s="74"/>
      <c r="S1197" s="74"/>
      <c r="T1197" s="74"/>
      <c r="U1197" s="74"/>
      <c r="V1197" s="74"/>
      <c r="W1197" s="74"/>
      <c r="X1197" s="74"/>
      <c r="Y1197" s="74"/>
      <c r="Z1197" s="74"/>
    </row>
    <row r="1198" spans="1:26" ht="15.75" customHeight="1" x14ac:dyDescent="0.3">
      <c r="A1198" s="105"/>
      <c r="B1198" s="105"/>
      <c r="C1198" s="105"/>
      <c r="D1198" s="105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Q1198" s="74"/>
      <c r="R1198" s="74"/>
      <c r="S1198" s="74"/>
      <c r="T1198" s="74"/>
      <c r="U1198" s="74"/>
      <c r="V1198" s="74"/>
      <c r="W1198" s="74"/>
      <c r="X1198" s="74"/>
      <c r="Y1198" s="74"/>
      <c r="Z1198" s="74"/>
    </row>
    <row r="1199" spans="1:26" ht="15.75" customHeight="1" x14ac:dyDescent="0.3">
      <c r="A1199" s="105"/>
      <c r="B1199" s="105"/>
      <c r="C1199" s="105"/>
      <c r="D1199" s="105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Q1199" s="74"/>
      <c r="R1199" s="74"/>
      <c r="S1199" s="74"/>
      <c r="T1199" s="74"/>
      <c r="U1199" s="74"/>
      <c r="V1199" s="74"/>
      <c r="W1199" s="74"/>
      <c r="X1199" s="74"/>
      <c r="Y1199" s="74"/>
      <c r="Z1199" s="74"/>
    </row>
    <row r="1200" spans="1:26" ht="15.75" customHeight="1" x14ac:dyDescent="0.3">
      <c r="A1200" s="105"/>
      <c r="B1200" s="105"/>
      <c r="C1200" s="105"/>
      <c r="D1200" s="105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Q1200" s="74"/>
      <c r="R1200" s="74"/>
      <c r="S1200" s="74"/>
      <c r="T1200" s="74"/>
      <c r="U1200" s="74"/>
      <c r="V1200" s="74"/>
      <c r="W1200" s="74"/>
      <c r="X1200" s="74"/>
      <c r="Y1200" s="74"/>
      <c r="Z1200" s="74"/>
    </row>
    <row r="1201" spans="1:26" ht="15.75" customHeight="1" x14ac:dyDescent="0.3">
      <c r="A1201" s="105"/>
      <c r="B1201" s="105"/>
      <c r="C1201" s="105"/>
      <c r="D1201" s="105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Q1201" s="74"/>
      <c r="R1201" s="74"/>
      <c r="S1201" s="74"/>
      <c r="T1201" s="74"/>
      <c r="U1201" s="74"/>
      <c r="V1201" s="74"/>
      <c r="W1201" s="74"/>
      <c r="X1201" s="74"/>
      <c r="Y1201" s="74"/>
      <c r="Z1201" s="74"/>
    </row>
    <row r="1202" spans="1:26" ht="15.75" customHeight="1" x14ac:dyDescent="0.3">
      <c r="A1202" s="105"/>
      <c r="B1202" s="105"/>
      <c r="C1202" s="105"/>
      <c r="D1202" s="105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Q1202" s="74"/>
      <c r="R1202" s="74"/>
      <c r="S1202" s="74"/>
      <c r="T1202" s="74"/>
      <c r="U1202" s="74"/>
      <c r="V1202" s="74"/>
      <c r="W1202" s="74"/>
      <c r="X1202" s="74"/>
      <c r="Y1202" s="74"/>
      <c r="Z1202" s="74"/>
    </row>
    <row r="1203" spans="1:26" ht="15.75" customHeight="1" x14ac:dyDescent="0.3">
      <c r="A1203" s="105"/>
      <c r="B1203" s="105"/>
      <c r="C1203" s="105"/>
      <c r="D1203" s="105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Q1203" s="74"/>
      <c r="R1203" s="74"/>
      <c r="S1203" s="74"/>
      <c r="T1203" s="74"/>
      <c r="U1203" s="74"/>
      <c r="V1203" s="74"/>
      <c r="W1203" s="74"/>
      <c r="X1203" s="74"/>
      <c r="Y1203" s="74"/>
      <c r="Z1203" s="74"/>
    </row>
    <row r="1204" spans="1:26" ht="15.75" customHeight="1" x14ac:dyDescent="0.3">
      <c r="A1204" s="105"/>
      <c r="B1204" s="105"/>
      <c r="C1204" s="105"/>
      <c r="D1204" s="105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Q1204" s="74"/>
      <c r="R1204" s="74"/>
      <c r="S1204" s="74"/>
      <c r="T1204" s="74"/>
      <c r="U1204" s="74"/>
      <c r="V1204" s="74"/>
      <c r="W1204" s="74"/>
      <c r="X1204" s="74"/>
      <c r="Y1204" s="74"/>
      <c r="Z1204" s="74"/>
    </row>
    <row r="1205" spans="1:26" ht="15.75" customHeight="1" x14ac:dyDescent="0.3">
      <c r="A1205" s="105"/>
      <c r="B1205" s="105"/>
      <c r="C1205" s="105"/>
      <c r="D1205" s="105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Q1205" s="74"/>
      <c r="R1205" s="74"/>
      <c r="S1205" s="74"/>
      <c r="T1205" s="74"/>
      <c r="U1205" s="74"/>
      <c r="V1205" s="74"/>
      <c r="W1205" s="74"/>
      <c r="X1205" s="74"/>
      <c r="Y1205" s="74"/>
      <c r="Z1205" s="74"/>
    </row>
    <row r="1206" spans="1:26" ht="15.75" customHeight="1" x14ac:dyDescent="0.3">
      <c r="A1206" s="105"/>
      <c r="B1206" s="105"/>
      <c r="C1206" s="105"/>
      <c r="D1206" s="105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Q1206" s="74"/>
      <c r="R1206" s="74"/>
      <c r="S1206" s="74"/>
      <c r="T1206" s="74"/>
      <c r="U1206" s="74"/>
      <c r="V1206" s="74"/>
      <c r="W1206" s="74"/>
      <c r="X1206" s="74"/>
      <c r="Y1206" s="74"/>
      <c r="Z1206" s="74"/>
    </row>
    <row r="1207" spans="1:26" ht="15.75" customHeight="1" x14ac:dyDescent="0.3">
      <c r="A1207" s="105"/>
      <c r="B1207" s="105"/>
      <c r="C1207" s="105"/>
      <c r="D1207" s="105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Q1207" s="74"/>
      <c r="R1207" s="74"/>
      <c r="S1207" s="74"/>
      <c r="T1207" s="74"/>
      <c r="U1207" s="74"/>
      <c r="V1207" s="74"/>
      <c r="W1207" s="74"/>
      <c r="X1207" s="74"/>
      <c r="Y1207" s="74"/>
      <c r="Z1207" s="74"/>
    </row>
    <row r="1208" spans="1:26" ht="15.75" customHeight="1" x14ac:dyDescent="0.3">
      <c r="A1208" s="105"/>
      <c r="B1208" s="105"/>
      <c r="C1208" s="105"/>
      <c r="D1208" s="105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4"/>
      <c r="T1208" s="74"/>
      <c r="U1208" s="74"/>
      <c r="V1208" s="74"/>
      <c r="W1208" s="74"/>
      <c r="X1208" s="74"/>
      <c r="Y1208" s="74"/>
      <c r="Z1208" s="74"/>
    </row>
    <row r="1209" spans="1:26" ht="15.75" customHeight="1" x14ac:dyDescent="0.3">
      <c r="A1209" s="105"/>
      <c r="B1209" s="105"/>
      <c r="C1209" s="105"/>
      <c r="D1209" s="105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4"/>
      <c r="T1209" s="74"/>
      <c r="U1209" s="74"/>
      <c r="V1209" s="74"/>
      <c r="W1209" s="74"/>
      <c r="X1209" s="74"/>
      <c r="Y1209" s="74"/>
      <c r="Z1209" s="74"/>
    </row>
    <row r="1210" spans="1:26" ht="15.75" customHeight="1" x14ac:dyDescent="0.3">
      <c r="A1210" s="105"/>
      <c r="B1210" s="105"/>
      <c r="C1210" s="105"/>
      <c r="D1210" s="105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4"/>
      <c r="T1210" s="74"/>
      <c r="U1210" s="74"/>
      <c r="V1210" s="74"/>
      <c r="W1210" s="74"/>
      <c r="X1210" s="74"/>
      <c r="Y1210" s="74"/>
      <c r="Z1210" s="74"/>
    </row>
    <row r="1211" spans="1:26" ht="15.75" customHeight="1" x14ac:dyDescent="0.3">
      <c r="A1211" s="105"/>
      <c r="B1211" s="105"/>
      <c r="C1211" s="105"/>
      <c r="D1211" s="105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4"/>
      <c r="T1211" s="74"/>
      <c r="U1211" s="74"/>
      <c r="V1211" s="74"/>
      <c r="W1211" s="74"/>
      <c r="X1211" s="74"/>
      <c r="Y1211" s="74"/>
      <c r="Z1211" s="74"/>
    </row>
    <row r="1212" spans="1:26" ht="15.75" customHeight="1" x14ac:dyDescent="0.3">
      <c r="A1212" s="105"/>
      <c r="B1212" s="105"/>
      <c r="C1212" s="105"/>
      <c r="D1212" s="105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Q1212" s="74"/>
      <c r="R1212" s="74"/>
      <c r="S1212" s="74"/>
      <c r="T1212" s="74"/>
      <c r="U1212" s="74"/>
      <c r="V1212" s="74"/>
      <c r="W1212" s="74"/>
      <c r="X1212" s="74"/>
      <c r="Y1212" s="74"/>
      <c r="Z1212" s="74"/>
    </row>
    <row r="1213" spans="1:26" ht="15" customHeight="1" x14ac:dyDescent="0.3">
      <c r="D1213" s="105"/>
    </row>
    <row r="1214" spans="1:26" ht="15" customHeight="1" x14ac:dyDescent="0.3"/>
    <row r="1215" spans="1:26" ht="15" customHeight="1" x14ac:dyDescent="0.3"/>
    <row r="1216" spans="1:26" ht="15" customHeight="1" x14ac:dyDescent="0.3"/>
    <row r="1217" ht="15" customHeight="1" x14ac:dyDescent="0.3"/>
    <row r="1218" ht="15" customHeight="1" x14ac:dyDescent="0.3"/>
    <row r="1219" ht="15" customHeight="1" x14ac:dyDescent="0.3"/>
    <row r="1220" ht="15" customHeight="1" x14ac:dyDescent="0.3"/>
    <row r="1221" ht="15" customHeight="1" x14ac:dyDescent="0.3"/>
    <row r="1222" ht="15" customHeight="1" x14ac:dyDescent="0.3"/>
    <row r="1223" ht="15" customHeight="1" x14ac:dyDescent="0.3"/>
    <row r="1224" ht="15" customHeight="1" x14ac:dyDescent="0.3"/>
    <row r="1225" ht="15" customHeight="1" x14ac:dyDescent="0.3"/>
    <row r="1226" ht="15" customHeight="1" x14ac:dyDescent="0.3"/>
    <row r="1227" ht="15" customHeight="1" x14ac:dyDescent="0.3"/>
    <row r="1228" ht="15" customHeight="1" x14ac:dyDescent="0.3"/>
    <row r="1229" ht="15" customHeight="1" x14ac:dyDescent="0.3"/>
    <row r="1230" ht="15" customHeight="1" x14ac:dyDescent="0.3"/>
    <row r="1231" ht="15" customHeight="1" x14ac:dyDescent="0.3"/>
    <row r="1232" ht="15" customHeight="1" x14ac:dyDescent="0.3"/>
    <row r="1233" ht="15" customHeight="1" x14ac:dyDescent="0.3"/>
    <row r="1234" ht="15" customHeight="1" x14ac:dyDescent="0.3"/>
    <row r="1235" ht="15" customHeight="1" x14ac:dyDescent="0.3"/>
    <row r="1236" ht="15" customHeight="1" x14ac:dyDescent="0.3"/>
    <row r="1237" ht="15" customHeight="1" x14ac:dyDescent="0.3"/>
    <row r="1238" ht="15" customHeight="1" x14ac:dyDescent="0.3"/>
    <row r="1239" ht="15" customHeight="1" x14ac:dyDescent="0.3"/>
    <row r="1240" ht="15" customHeight="1" x14ac:dyDescent="0.3"/>
    <row r="1241" ht="15" customHeight="1" x14ac:dyDescent="0.3"/>
    <row r="1242" ht="15" customHeight="1" x14ac:dyDescent="0.3"/>
    <row r="1243" ht="15" customHeight="1" x14ac:dyDescent="0.3"/>
    <row r="1244" ht="15" customHeight="1" x14ac:dyDescent="0.3"/>
    <row r="1245" ht="15" customHeight="1" x14ac:dyDescent="0.3"/>
    <row r="1246" ht="15" customHeight="1" x14ac:dyDescent="0.3"/>
    <row r="1247" ht="15" customHeight="1" x14ac:dyDescent="0.3"/>
    <row r="1248" ht="15" customHeight="1" x14ac:dyDescent="0.3"/>
    <row r="1249" ht="15" customHeight="1" x14ac:dyDescent="0.3"/>
    <row r="1250" ht="15" customHeight="1" x14ac:dyDescent="0.3"/>
    <row r="1251" ht="15" customHeight="1" x14ac:dyDescent="0.3"/>
  </sheetData>
  <mergeCells count="3">
    <mergeCell ref="A5:B5"/>
    <mergeCell ref="A1:H1"/>
    <mergeCell ref="A3:H3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SAŽETAK</vt:lpstr>
      <vt:lpstr> Račun prihoda i rashoda</vt:lpstr>
      <vt:lpstr>Sheet2</vt:lpstr>
      <vt:lpstr>Rashodi i prihodi prema izvoru</vt:lpstr>
      <vt:lpstr>Rashodi prema funkcijskoj k </vt:lpstr>
      <vt:lpstr>Račun financiranja </vt:lpstr>
      <vt:lpstr>Račun fin prema izvorima f</vt:lpstr>
      <vt:lpstr>Sheet3</vt:lpstr>
      <vt:lpstr>Programska klasifikacija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2024-03-22T13:35:28Z</cp:lastPrinted>
  <dcterms:created xsi:type="dcterms:W3CDTF">2022-08-12T12:51:27Z</dcterms:created>
  <dcterms:modified xsi:type="dcterms:W3CDTF">2024-03-27T17:54:39Z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